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4"/>
  </bookViews>
  <sheets>
    <sheet name="1. ოპტიმისტური (არასასურველი)" sheetId="1" r:id="rId1"/>
    <sheet name="2. ოპტიმისტური (სასურველი)" sheetId="4" r:id="rId2"/>
    <sheet name="3. პესიმისტური (მცირედ)" sheetId="2" r:id="rId3"/>
    <sheet name="4. პესიმისტური (პესიმისტურიx2)" sheetId="3" r:id="rId4"/>
    <sheet name="სააგენტოს ინფო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5" l="1"/>
  <c r="M28" i="5"/>
  <c r="L28" i="5"/>
  <c r="K28" i="5"/>
  <c r="J28" i="5"/>
  <c r="E28" i="5"/>
  <c r="D28" i="5"/>
  <c r="B28" i="5"/>
  <c r="N27" i="5"/>
  <c r="H27" i="5"/>
  <c r="H28" i="5" s="1"/>
  <c r="N26" i="5"/>
  <c r="N25" i="5"/>
  <c r="C25" i="5"/>
  <c r="N24" i="5"/>
  <c r="N28" i="5" s="1"/>
  <c r="C24" i="5"/>
  <c r="C23" i="5"/>
  <c r="C22" i="5"/>
  <c r="C21" i="5"/>
  <c r="C20" i="5"/>
  <c r="C28" i="5" s="1"/>
  <c r="H11" i="5"/>
  <c r="E11" i="5"/>
  <c r="D11" i="5"/>
  <c r="C11" i="5"/>
  <c r="B11" i="5"/>
  <c r="F10" i="5"/>
  <c r="F11" i="5" s="1"/>
  <c r="G11" i="5" s="1"/>
  <c r="G9" i="5"/>
  <c r="C9" i="5"/>
  <c r="G8" i="5"/>
  <c r="C8" i="5"/>
  <c r="G7" i="5"/>
  <c r="C7" i="5"/>
  <c r="G6" i="5"/>
  <c r="C6" i="5"/>
  <c r="G5" i="5"/>
  <c r="C5" i="5"/>
  <c r="G4" i="5"/>
  <c r="C4" i="5"/>
  <c r="G3" i="5"/>
  <c r="C3" i="5"/>
  <c r="G10" i="5" l="1"/>
  <c r="K52" i="3"/>
  <c r="J52" i="3"/>
  <c r="F46" i="3"/>
  <c r="Z44" i="3"/>
  <c r="Y44" i="3"/>
  <c r="X44" i="3"/>
  <c r="E44" i="3"/>
  <c r="AB44" i="3" s="1"/>
  <c r="D44" i="3"/>
  <c r="Y43" i="3"/>
  <c r="X43" i="3"/>
  <c r="W43" i="3"/>
  <c r="E43" i="3"/>
  <c r="AA43" i="3" s="1"/>
  <c r="D43" i="3"/>
  <c r="X42" i="3"/>
  <c r="W42" i="3"/>
  <c r="V42" i="3"/>
  <c r="E42" i="3"/>
  <c r="Z42" i="3" s="1"/>
  <c r="D42" i="3"/>
  <c r="W41" i="3"/>
  <c r="V41" i="3"/>
  <c r="U41" i="3"/>
  <c r="E41" i="3"/>
  <c r="Y41" i="3" s="1"/>
  <c r="D41" i="3"/>
  <c r="V40" i="3"/>
  <c r="U40" i="3"/>
  <c r="T40" i="3"/>
  <c r="E40" i="3"/>
  <c r="X40" i="3" s="1"/>
  <c r="D40" i="3"/>
  <c r="U39" i="3"/>
  <c r="T39" i="3"/>
  <c r="S39" i="3"/>
  <c r="E39" i="3"/>
  <c r="W39" i="3" s="1"/>
  <c r="D39" i="3"/>
  <c r="T38" i="3"/>
  <c r="S38" i="3"/>
  <c r="R38" i="3"/>
  <c r="E38" i="3"/>
  <c r="V38" i="3" s="1"/>
  <c r="D38" i="3"/>
  <c r="V37" i="3"/>
  <c r="S37" i="3"/>
  <c r="R37" i="3"/>
  <c r="Q37" i="3"/>
  <c r="E37" i="3"/>
  <c r="U37" i="3" s="1"/>
  <c r="D37" i="3"/>
  <c r="R36" i="3"/>
  <c r="Q36" i="3"/>
  <c r="P36" i="3"/>
  <c r="E36" i="3"/>
  <c r="T36" i="3" s="1"/>
  <c r="D36" i="3"/>
  <c r="T35" i="3"/>
  <c r="Q35" i="3"/>
  <c r="P35" i="3"/>
  <c r="O35" i="3"/>
  <c r="E35" i="3"/>
  <c r="S35" i="3" s="1"/>
  <c r="D35" i="3"/>
  <c r="S34" i="3"/>
  <c r="P34" i="3"/>
  <c r="O34" i="3"/>
  <c r="N34" i="3"/>
  <c r="E34" i="3"/>
  <c r="R34" i="3" s="1"/>
  <c r="D34" i="3"/>
  <c r="R33" i="3"/>
  <c r="O33" i="3"/>
  <c r="N33" i="3"/>
  <c r="M33" i="3"/>
  <c r="E33" i="3"/>
  <c r="Q33" i="3" s="1"/>
  <c r="D33" i="3"/>
  <c r="Q32" i="3"/>
  <c r="N32" i="3"/>
  <c r="N52" i="3" s="1"/>
  <c r="M32" i="3"/>
  <c r="M52" i="3" s="1"/>
  <c r="L32" i="3"/>
  <c r="L52" i="3" s="1"/>
  <c r="E32" i="3"/>
  <c r="P32" i="3" s="1"/>
  <c r="D32" i="3"/>
  <c r="Z27" i="3"/>
  <c r="Y27" i="3"/>
  <c r="X27" i="3"/>
  <c r="E27" i="3"/>
  <c r="AB27" i="3" s="1"/>
  <c r="D27" i="3"/>
  <c r="Y26" i="3"/>
  <c r="X26" i="3"/>
  <c r="W26" i="3"/>
  <c r="E26" i="3"/>
  <c r="AA26" i="3" s="1"/>
  <c r="D26" i="3"/>
  <c r="X25" i="3"/>
  <c r="W25" i="3"/>
  <c r="V25" i="3"/>
  <c r="E25" i="3"/>
  <c r="Z25" i="3" s="1"/>
  <c r="D25" i="3"/>
  <c r="W24" i="3"/>
  <c r="V24" i="3"/>
  <c r="U24" i="3"/>
  <c r="E24" i="3"/>
  <c r="Y24" i="3" s="1"/>
  <c r="D24" i="3"/>
  <c r="V23" i="3"/>
  <c r="U23" i="3"/>
  <c r="T23" i="3"/>
  <c r="E23" i="3"/>
  <c r="X23" i="3" s="1"/>
  <c r="D23" i="3"/>
  <c r="U22" i="3"/>
  <c r="T22" i="3"/>
  <c r="S22" i="3"/>
  <c r="E22" i="3"/>
  <c r="W22" i="3" s="1"/>
  <c r="D22" i="3"/>
  <c r="T21" i="3"/>
  <c r="S21" i="3"/>
  <c r="R21" i="3"/>
  <c r="E21" i="3"/>
  <c r="V21" i="3" s="1"/>
  <c r="D21" i="3"/>
  <c r="S20" i="3"/>
  <c r="R20" i="3"/>
  <c r="Q20" i="3"/>
  <c r="E20" i="3"/>
  <c r="U20" i="3" s="1"/>
  <c r="D20" i="3"/>
  <c r="R19" i="3"/>
  <c r="Q19" i="3"/>
  <c r="P19" i="3"/>
  <c r="E19" i="3"/>
  <c r="T19" i="3" s="1"/>
  <c r="D19" i="3"/>
  <c r="T18" i="3"/>
  <c r="Q18" i="3"/>
  <c r="P18" i="3"/>
  <c r="O18" i="3"/>
  <c r="E18" i="3"/>
  <c r="S18" i="3" s="1"/>
  <c r="D18" i="3"/>
  <c r="S17" i="3"/>
  <c r="P17" i="3"/>
  <c r="O17" i="3"/>
  <c r="N17" i="3"/>
  <c r="E17" i="3"/>
  <c r="R17" i="3" s="1"/>
  <c r="D17" i="3"/>
  <c r="R16" i="3"/>
  <c r="O16" i="3"/>
  <c r="N16" i="3"/>
  <c r="M16" i="3"/>
  <c r="E16" i="3"/>
  <c r="Q16" i="3" s="1"/>
  <c r="D16" i="3"/>
  <c r="Q15" i="3"/>
  <c r="N15" i="3"/>
  <c r="M15" i="3"/>
  <c r="L15" i="3"/>
  <c r="E15" i="3"/>
  <c r="P15" i="3" s="1"/>
  <c r="D15" i="3"/>
  <c r="P14" i="3"/>
  <c r="M14" i="3"/>
  <c r="L14" i="3"/>
  <c r="K14" i="3"/>
  <c r="E14" i="3"/>
  <c r="O14" i="3" s="1"/>
  <c r="D14" i="3"/>
  <c r="O13" i="3"/>
  <c r="L13" i="3"/>
  <c r="K13" i="3"/>
  <c r="J13" i="3"/>
  <c r="E13" i="3"/>
  <c r="N13" i="3" s="1"/>
  <c r="D13" i="3"/>
  <c r="N12" i="3"/>
  <c r="K12" i="3"/>
  <c r="J12" i="3"/>
  <c r="I12" i="3"/>
  <c r="E12" i="3"/>
  <c r="M12" i="3" s="1"/>
  <c r="D12" i="3"/>
  <c r="M11" i="3"/>
  <c r="J11" i="3"/>
  <c r="I11" i="3"/>
  <c r="H11" i="3"/>
  <c r="E11" i="3"/>
  <c r="L11" i="3" s="1"/>
  <c r="D11" i="3"/>
  <c r="L10" i="3"/>
  <c r="I10" i="3"/>
  <c r="H10" i="3"/>
  <c r="G10" i="3"/>
  <c r="E10" i="3"/>
  <c r="K10" i="3" s="1"/>
  <c r="D10" i="3"/>
  <c r="K9" i="3"/>
  <c r="H9" i="3"/>
  <c r="H46" i="3" s="1"/>
  <c r="G9" i="3"/>
  <c r="G46" i="3" s="1"/>
  <c r="F9" i="3"/>
  <c r="E9" i="3"/>
  <c r="J9" i="3" s="1"/>
  <c r="D9" i="3"/>
  <c r="E8" i="3"/>
  <c r="D8" i="3"/>
  <c r="E7" i="3"/>
  <c r="D7" i="3"/>
  <c r="E6" i="3"/>
  <c r="D6" i="3"/>
  <c r="E5" i="3"/>
  <c r="D5" i="3"/>
  <c r="E4" i="3"/>
  <c r="D4" i="3"/>
  <c r="K52" i="4"/>
  <c r="J52" i="4"/>
  <c r="Z44" i="4"/>
  <c r="Y44" i="4"/>
  <c r="X44" i="4"/>
  <c r="E44" i="4"/>
  <c r="AA44" i="4" s="1"/>
  <c r="D44" i="4"/>
  <c r="Y43" i="4"/>
  <c r="X43" i="4"/>
  <c r="W43" i="4"/>
  <c r="E43" i="4"/>
  <c r="Z43" i="4" s="1"/>
  <c r="D43" i="4"/>
  <c r="AA42" i="4"/>
  <c r="X42" i="4"/>
  <c r="W42" i="4"/>
  <c r="V42" i="4"/>
  <c r="E42" i="4"/>
  <c r="Y42" i="4" s="1"/>
  <c r="D42" i="4"/>
  <c r="Z41" i="4"/>
  <c r="W41" i="4"/>
  <c r="V41" i="4"/>
  <c r="U41" i="4"/>
  <c r="E41" i="4"/>
  <c r="X41" i="4" s="1"/>
  <c r="D41" i="4"/>
  <c r="V40" i="4"/>
  <c r="U40" i="4"/>
  <c r="T40" i="4"/>
  <c r="E40" i="4"/>
  <c r="W40" i="4" s="1"/>
  <c r="D40" i="4"/>
  <c r="X39" i="4"/>
  <c r="U39" i="4"/>
  <c r="T39" i="4"/>
  <c r="S39" i="4"/>
  <c r="E39" i="4"/>
  <c r="V39" i="4" s="1"/>
  <c r="D39" i="4"/>
  <c r="T38" i="4"/>
  <c r="S38" i="4"/>
  <c r="R38" i="4"/>
  <c r="E38" i="4"/>
  <c r="U38" i="4" s="1"/>
  <c r="D38" i="4"/>
  <c r="V37" i="4"/>
  <c r="S37" i="4"/>
  <c r="R37" i="4"/>
  <c r="Q37" i="4"/>
  <c r="E37" i="4"/>
  <c r="T37" i="4" s="1"/>
  <c r="D37" i="4"/>
  <c r="R36" i="4"/>
  <c r="Q36" i="4"/>
  <c r="P36" i="4"/>
  <c r="E36" i="4"/>
  <c r="S36" i="4" s="1"/>
  <c r="D36" i="4"/>
  <c r="T35" i="4"/>
  <c r="S35" i="4"/>
  <c r="Q35" i="4"/>
  <c r="P35" i="4"/>
  <c r="O35" i="4"/>
  <c r="E35" i="4"/>
  <c r="R35" i="4" s="1"/>
  <c r="D35" i="4"/>
  <c r="S34" i="4"/>
  <c r="R34" i="4"/>
  <c r="P34" i="4"/>
  <c r="O34" i="4"/>
  <c r="N34" i="4"/>
  <c r="E34" i="4"/>
  <c r="Q34" i="4" s="1"/>
  <c r="D34" i="4"/>
  <c r="R33" i="4"/>
  <c r="Q33" i="4"/>
  <c r="O33" i="4"/>
  <c r="N33" i="4"/>
  <c r="N52" i="4" s="1"/>
  <c r="M33" i="4"/>
  <c r="M52" i="4" s="1"/>
  <c r="E33" i="4"/>
  <c r="P33" i="4" s="1"/>
  <c r="D33" i="4"/>
  <c r="Q32" i="4"/>
  <c r="P32" i="4"/>
  <c r="P52" i="4" s="1"/>
  <c r="N32" i="4"/>
  <c r="M32" i="4"/>
  <c r="L32" i="4"/>
  <c r="L52" i="4" s="1"/>
  <c r="E32" i="4"/>
  <c r="O32" i="4" s="1"/>
  <c r="O52" i="4" s="1"/>
  <c r="D32" i="4"/>
  <c r="Z27" i="4"/>
  <c r="Y27" i="4"/>
  <c r="X27" i="4"/>
  <c r="E27" i="4"/>
  <c r="AA27" i="4" s="1"/>
  <c r="D27" i="4"/>
  <c r="Y26" i="4"/>
  <c r="X26" i="4"/>
  <c r="W26" i="4"/>
  <c r="E26" i="4"/>
  <c r="Z26" i="4" s="1"/>
  <c r="D26" i="4"/>
  <c r="AA25" i="4"/>
  <c r="X25" i="4"/>
  <c r="W25" i="4"/>
  <c r="V25" i="4"/>
  <c r="E25" i="4"/>
  <c r="Y25" i="4" s="1"/>
  <c r="D25" i="4"/>
  <c r="W24" i="4"/>
  <c r="V24" i="4"/>
  <c r="U24" i="4"/>
  <c r="E24" i="4"/>
  <c r="X24" i="4" s="1"/>
  <c r="D24" i="4"/>
  <c r="V23" i="4"/>
  <c r="U23" i="4"/>
  <c r="T23" i="4"/>
  <c r="E23" i="4"/>
  <c r="W23" i="4" s="1"/>
  <c r="D23" i="4"/>
  <c r="U22" i="4"/>
  <c r="T22" i="4"/>
  <c r="S22" i="4"/>
  <c r="E22" i="4"/>
  <c r="V22" i="4" s="1"/>
  <c r="D22" i="4"/>
  <c r="W21" i="4"/>
  <c r="T21" i="4"/>
  <c r="S21" i="4"/>
  <c r="R21" i="4"/>
  <c r="E21" i="4"/>
  <c r="U21" i="4" s="1"/>
  <c r="D21" i="4"/>
  <c r="V20" i="4"/>
  <c r="U20" i="4"/>
  <c r="S20" i="4"/>
  <c r="R20" i="4"/>
  <c r="Q20" i="4"/>
  <c r="E20" i="4"/>
  <c r="T20" i="4" s="1"/>
  <c r="D20" i="4"/>
  <c r="U19" i="4"/>
  <c r="T19" i="4"/>
  <c r="R19" i="4"/>
  <c r="Q19" i="4"/>
  <c r="P19" i="4"/>
  <c r="E19" i="4"/>
  <c r="S19" i="4" s="1"/>
  <c r="D19" i="4"/>
  <c r="T18" i="4"/>
  <c r="S18" i="4"/>
  <c r="Q18" i="4"/>
  <c r="P18" i="4"/>
  <c r="O18" i="4"/>
  <c r="E18" i="4"/>
  <c r="R18" i="4" s="1"/>
  <c r="D18" i="4"/>
  <c r="S17" i="4"/>
  <c r="S46" i="4" s="1"/>
  <c r="R17" i="4"/>
  <c r="P17" i="4"/>
  <c r="O17" i="4"/>
  <c r="N17" i="4"/>
  <c r="E17" i="4"/>
  <c r="Q17" i="4" s="1"/>
  <c r="D17" i="4"/>
  <c r="R16" i="4"/>
  <c r="Q16" i="4"/>
  <c r="O16" i="4"/>
  <c r="N16" i="4"/>
  <c r="M16" i="4"/>
  <c r="E16" i="4"/>
  <c r="P16" i="4" s="1"/>
  <c r="D16" i="4"/>
  <c r="Q15" i="4"/>
  <c r="Q46" i="4" s="1"/>
  <c r="P15" i="4"/>
  <c r="N15" i="4"/>
  <c r="M15" i="4"/>
  <c r="L15" i="4"/>
  <c r="E15" i="4"/>
  <c r="O15" i="4" s="1"/>
  <c r="D15" i="4"/>
  <c r="P14" i="4"/>
  <c r="O14" i="4"/>
  <c r="M14" i="4"/>
  <c r="L14" i="4"/>
  <c r="K14" i="4"/>
  <c r="E14" i="4"/>
  <c r="N14" i="4" s="1"/>
  <c r="D14" i="4"/>
  <c r="O13" i="4"/>
  <c r="O46" i="4" s="1"/>
  <c r="N13" i="4"/>
  <c r="L13" i="4"/>
  <c r="K13" i="4"/>
  <c r="J13" i="4"/>
  <c r="E13" i="4"/>
  <c r="M13" i="4" s="1"/>
  <c r="D13" i="4"/>
  <c r="N12" i="4"/>
  <c r="N46" i="4" s="1"/>
  <c r="M12" i="4"/>
  <c r="K12" i="4"/>
  <c r="J12" i="4"/>
  <c r="I12" i="4"/>
  <c r="E12" i="4"/>
  <c r="L12" i="4" s="1"/>
  <c r="D12" i="4"/>
  <c r="M11" i="4"/>
  <c r="M46" i="4" s="1"/>
  <c r="L11" i="4"/>
  <c r="J11" i="4"/>
  <c r="I11" i="4"/>
  <c r="H11" i="4"/>
  <c r="H46" i="4" s="1"/>
  <c r="E11" i="4"/>
  <c r="K11" i="4" s="1"/>
  <c r="D11" i="4"/>
  <c r="L10" i="4"/>
  <c r="K10" i="4"/>
  <c r="I10" i="4"/>
  <c r="H10" i="4"/>
  <c r="G10" i="4"/>
  <c r="E10" i="4"/>
  <c r="J10" i="4" s="1"/>
  <c r="D10" i="4"/>
  <c r="K9" i="4"/>
  <c r="K46" i="4" s="1"/>
  <c r="J9" i="4"/>
  <c r="H9" i="4"/>
  <c r="G9" i="4"/>
  <c r="G46" i="4" s="1"/>
  <c r="F9" i="4"/>
  <c r="F46" i="4" s="1"/>
  <c r="E9" i="4"/>
  <c r="I9" i="4" s="1"/>
  <c r="I46" i="4" s="1"/>
  <c r="D9" i="4"/>
  <c r="E8" i="4"/>
  <c r="D8" i="4"/>
  <c r="E7" i="4"/>
  <c r="D7" i="4"/>
  <c r="E6" i="4"/>
  <c r="D6" i="4"/>
  <c r="E5" i="4"/>
  <c r="D5" i="4"/>
  <c r="E4" i="4"/>
  <c r="D4" i="4"/>
  <c r="K52" i="2"/>
  <c r="J52" i="2"/>
  <c r="Z44" i="2"/>
  <c r="Y44" i="2"/>
  <c r="X44" i="2"/>
  <c r="E44" i="2"/>
  <c r="AA44" i="2" s="1"/>
  <c r="D44" i="2"/>
  <c r="Y43" i="2"/>
  <c r="X43" i="2"/>
  <c r="W43" i="2"/>
  <c r="E43" i="2"/>
  <c r="Z43" i="2" s="1"/>
  <c r="D43" i="2"/>
  <c r="X42" i="2"/>
  <c r="W42" i="2"/>
  <c r="V42" i="2"/>
  <c r="E42" i="2"/>
  <c r="Y42" i="2" s="1"/>
  <c r="D42" i="2"/>
  <c r="W41" i="2"/>
  <c r="V41" i="2"/>
  <c r="U41" i="2"/>
  <c r="E41" i="2"/>
  <c r="X41" i="2" s="1"/>
  <c r="D41" i="2"/>
  <c r="V40" i="2"/>
  <c r="U40" i="2"/>
  <c r="T40" i="2"/>
  <c r="E40" i="2"/>
  <c r="W40" i="2" s="1"/>
  <c r="D40" i="2"/>
  <c r="U39" i="2"/>
  <c r="T39" i="2"/>
  <c r="S39" i="2"/>
  <c r="E39" i="2"/>
  <c r="V39" i="2" s="1"/>
  <c r="D39" i="2"/>
  <c r="T38" i="2"/>
  <c r="S38" i="2"/>
  <c r="R38" i="2"/>
  <c r="E38" i="2"/>
  <c r="U38" i="2" s="1"/>
  <c r="D38" i="2"/>
  <c r="S37" i="2"/>
  <c r="R37" i="2"/>
  <c r="Q37" i="2"/>
  <c r="E37" i="2"/>
  <c r="T37" i="2" s="1"/>
  <c r="D37" i="2"/>
  <c r="R36" i="2"/>
  <c r="Q36" i="2"/>
  <c r="P36" i="2"/>
  <c r="E36" i="2"/>
  <c r="S36" i="2" s="1"/>
  <c r="D36" i="2"/>
  <c r="Q35" i="2"/>
  <c r="P35" i="2"/>
  <c r="O35" i="2"/>
  <c r="E35" i="2"/>
  <c r="R35" i="2" s="1"/>
  <c r="D35" i="2"/>
  <c r="P34" i="2"/>
  <c r="O34" i="2"/>
  <c r="N34" i="2"/>
  <c r="E34" i="2"/>
  <c r="Q34" i="2" s="1"/>
  <c r="D34" i="2"/>
  <c r="O33" i="2"/>
  <c r="N33" i="2"/>
  <c r="M33" i="2"/>
  <c r="E33" i="2"/>
  <c r="P33" i="2" s="1"/>
  <c r="D33" i="2"/>
  <c r="N32" i="2"/>
  <c r="N52" i="2" s="1"/>
  <c r="M32" i="2"/>
  <c r="L32" i="2"/>
  <c r="L52" i="2" s="1"/>
  <c r="E32" i="2"/>
  <c r="O32" i="2" s="1"/>
  <c r="O52" i="2" s="1"/>
  <c r="P51" i="2" s="1"/>
  <c r="D32" i="2"/>
  <c r="Z27" i="2"/>
  <c r="Y27" i="2"/>
  <c r="X27" i="2"/>
  <c r="E27" i="2"/>
  <c r="AA27" i="2" s="1"/>
  <c r="D27" i="2"/>
  <c r="Y26" i="2"/>
  <c r="X26" i="2"/>
  <c r="W26" i="2"/>
  <c r="E26" i="2"/>
  <c r="Z26" i="2" s="1"/>
  <c r="D26" i="2"/>
  <c r="X25" i="2"/>
  <c r="W25" i="2"/>
  <c r="V25" i="2"/>
  <c r="E25" i="2"/>
  <c r="Y25" i="2" s="1"/>
  <c r="D25" i="2"/>
  <c r="W24" i="2"/>
  <c r="V24" i="2"/>
  <c r="U24" i="2"/>
  <c r="E24" i="2"/>
  <c r="X24" i="2" s="1"/>
  <c r="D24" i="2"/>
  <c r="V23" i="2"/>
  <c r="U23" i="2"/>
  <c r="T23" i="2"/>
  <c r="E23" i="2"/>
  <c r="W23" i="2" s="1"/>
  <c r="D23" i="2"/>
  <c r="U22" i="2"/>
  <c r="T22" i="2"/>
  <c r="S22" i="2"/>
  <c r="E22" i="2"/>
  <c r="V22" i="2" s="1"/>
  <c r="D22" i="2"/>
  <c r="T21" i="2"/>
  <c r="S21" i="2"/>
  <c r="R21" i="2"/>
  <c r="E21" i="2"/>
  <c r="U21" i="2" s="1"/>
  <c r="D21" i="2"/>
  <c r="S20" i="2"/>
  <c r="R20" i="2"/>
  <c r="Q20" i="2"/>
  <c r="E20" i="2"/>
  <c r="T20" i="2" s="1"/>
  <c r="D20" i="2"/>
  <c r="R19" i="2"/>
  <c r="Q19" i="2"/>
  <c r="P19" i="2"/>
  <c r="E19" i="2"/>
  <c r="S19" i="2" s="1"/>
  <c r="D19" i="2"/>
  <c r="Q18" i="2"/>
  <c r="P18" i="2"/>
  <c r="O18" i="2"/>
  <c r="E18" i="2"/>
  <c r="R18" i="2" s="1"/>
  <c r="D18" i="2"/>
  <c r="P17" i="2"/>
  <c r="O17" i="2"/>
  <c r="N17" i="2"/>
  <c r="E17" i="2"/>
  <c r="Q17" i="2" s="1"/>
  <c r="D17" i="2"/>
  <c r="O16" i="2"/>
  <c r="N16" i="2"/>
  <c r="M16" i="2"/>
  <c r="E16" i="2"/>
  <c r="P16" i="2" s="1"/>
  <c r="D16" i="2"/>
  <c r="N15" i="2"/>
  <c r="M15" i="2"/>
  <c r="L15" i="2"/>
  <c r="E15" i="2"/>
  <c r="O15" i="2" s="1"/>
  <c r="D15" i="2"/>
  <c r="M14" i="2"/>
  <c r="L14" i="2"/>
  <c r="K14" i="2"/>
  <c r="E14" i="2"/>
  <c r="N14" i="2" s="1"/>
  <c r="D14" i="2"/>
  <c r="L13" i="2"/>
  <c r="K13" i="2"/>
  <c r="J13" i="2"/>
  <c r="E13" i="2"/>
  <c r="M13" i="2" s="1"/>
  <c r="D13" i="2"/>
  <c r="K12" i="2"/>
  <c r="J12" i="2"/>
  <c r="I12" i="2"/>
  <c r="E12" i="2"/>
  <c r="L12" i="2" s="1"/>
  <c r="D12" i="2"/>
  <c r="J11" i="2"/>
  <c r="I11" i="2"/>
  <c r="H11" i="2"/>
  <c r="E11" i="2"/>
  <c r="K11" i="2" s="1"/>
  <c r="D11" i="2"/>
  <c r="I10" i="2"/>
  <c r="H10" i="2"/>
  <c r="G10" i="2"/>
  <c r="E10" i="2"/>
  <c r="J10" i="2" s="1"/>
  <c r="D10" i="2"/>
  <c r="K9" i="2"/>
  <c r="H9" i="2"/>
  <c r="G9" i="2"/>
  <c r="G46" i="2" s="1"/>
  <c r="F9" i="2"/>
  <c r="F46" i="2" s="1"/>
  <c r="E9" i="2"/>
  <c r="I9" i="2" s="1"/>
  <c r="D9" i="2"/>
  <c r="E8" i="2"/>
  <c r="D8" i="2"/>
  <c r="E7" i="2"/>
  <c r="D7" i="2"/>
  <c r="E6" i="2"/>
  <c r="D6" i="2"/>
  <c r="E5" i="2"/>
  <c r="D5" i="2"/>
  <c r="E4" i="2"/>
  <c r="D4" i="2"/>
  <c r="AC44" i="3" l="1"/>
  <c r="AB43" i="3"/>
  <c r="AA42" i="3"/>
  <c r="Z41" i="3"/>
  <c r="Y40" i="3"/>
  <c r="X39" i="3"/>
  <c r="W38" i="3"/>
  <c r="U36" i="3"/>
  <c r="AC27" i="3"/>
  <c r="AB26" i="3"/>
  <c r="AA25" i="3"/>
  <c r="Z24" i="3"/>
  <c r="Y23" i="3"/>
  <c r="X22" i="3"/>
  <c r="W21" i="3"/>
  <c r="V20" i="3"/>
  <c r="U19" i="3"/>
  <c r="R46" i="3"/>
  <c r="V46" i="3"/>
  <c r="J46" i="3"/>
  <c r="Q52" i="3"/>
  <c r="Q46" i="3"/>
  <c r="R52" i="3"/>
  <c r="I9" i="3"/>
  <c r="I46" i="3" s="1"/>
  <c r="J10" i="3"/>
  <c r="K11" i="3"/>
  <c r="K46" i="3" s="1"/>
  <c r="L12" i="3"/>
  <c r="L46" i="3" s="1"/>
  <c r="M13" i="3"/>
  <c r="M46" i="3" s="1"/>
  <c r="N14" i="3"/>
  <c r="N46" i="3" s="1"/>
  <c r="O15" i="3"/>
  <c r="O46" i="3" s="1"/>
  <c r="P16" i="3"/>
  <c r="P46" i="3" s="1"/>
  <c r="Q17" i="3"/>
  <c r="R18" i="3"/>
  <c r="S19" i="3"/>
  <c r="S46" i="3" s="1"/>
  <c r="T20" i="3"/>
  <c r="T46" i="3" s="1"/>
  <c r="U21" i="3"/>
  <c r="U46" i="3" s="1"/>
  <c r="V22" i="3"/>
  <c r="W23" i="3"/>
  <c r="W46" i="3" s="1"/>
  <c r="X24" i="3"/>
  <c r="X46" i="3" s="1"/>
  <c r="Y25" i="3"/>
  <c r="Z26" i="3"/>
  <c r="AA27" i="3"/>
  <c r="O32" i="3"/>
  <c r="O52" i="3" s="1"/>
  <c r="P33" i="3"/>
  <c r="P52" i="3" s="1"/>
  <c r="Q34" i="3"/>
  <c r="R35" i="3"/>
  <c r="S36" i="3"/>
  <c r="S52" i="3" s="1"/>
  <c r="T37" i="3"/>
  <c r="T52" i="3" s="1"/>
  <c r="U38" i="3"/>
  <c r="U52" i="3" s="1"/>
  <c r="V39" i="3"/>
  <c r="V52" i="3" s="1"/>
  <c r="W40" i="3"/>
  <c r="W52" i="3" s="1"/>
  <c r="X41" i="3"/>
  <c r="X52" i="3" s="1"/>
  <c r="Y42" i="3"/>
  <c r="Z43" i="3"/>
  <c r="AA44" i="3"/>
  <c r="AB44" i="4"/>
  <c r="AC44" i="4"/>
  <c r="AA43" i="4"/>
  <c r="AB43" i="4"/>
  <c r="Z42" i="4"/>
  <c r="Y41" i="4"/>
  <c r="X40" i="4"/>
  <c r="Y40" i="4"/>
  <c r="X52" i="4"/>
  <c r="W39" i="4"/>
  <c r="V52" i="4"/>
  <c r="V38" i="4"/>
  <c r="W38" i="4"/>
  <c r="R52" i="4"/>
  <c r="U37" i="4"/>
  <c r="U36" i="4"/>
  <c r="T36" i="4"/>
  <c r="T52" i="4" s="1"/>
  <c r="AC27" i="4"/>
  <c r="AB27" i="4"/>
  <c r="AA26" i="4"/>
  <c r="AB26" i="4"/>
  <c r="Z25" i="4"/>
  <c r="Y24" i="4"/>
  <c r="Z24" i="4"/>
  <c r="X23" i="4"/>
  <c r="Y23" i="4"/>
  <c r="W22" i="4"/>
  <c r="W46" i="4"/>
  <c r="U46" i="4"/>
  <c r="X22" i="4"/>
  <c r="X46" i="4" s="1"/>
  <c r="R46" i="4"/>
  <c r="V21" i="4"/>
  <c r="V46" i="4" s="1"/>
  <c r="P46" i="4"/>
  <c r="T46" i="4"/>
  <c r="L46" i="4"/>
  <c r="J46" i="4"/>
  <c r="Q52" i="4"/>
  <c r="S52" i="4"/>
  <c r="U52" i="4"/>
  <c r="W52" i="4"/>
  <c r="P15" i="2"/>
  <c r="O13" i="2"/>
  <c r="S34" i="2"/>
  <c r="Z41" i="2"/>
  <c r="S17" i="2"/>
  <c r="L11" i="2"/>
  <c r="M12" i="2"/>
  <c r="Q16" i="2"/>
  <c r="Q33" i="2"/>
  <c r="N12" i="2"/>
  <c r="X22" i="2"/>
  <c r="X46" i="2" s="1"/>
  <c r="H46" i="2"/>
  <c r="K10" i="2"/>
  <c r="K46" i="2" s="1"/>
  <c r="M11" i="2"/>
  <c r="O14" i="2"/>
  <c r="O46" i="2" s="1"/>
  <c r="Q15" i="2"/>
  <c r="S18" i="2"/>
  <c r="S46" i="2" s="1"/>
  <c r="Q32" i="2"/>
  <c r="S35" i="2"/>
  <c r="V37" i="2"/>
  <c r="V52" i="2" s="1"/>
  <c r="W38" i="2"/>
  <c r="R16" i="2"/>
  <c r="AA25" i="2"/>
  <c r="P32" i="2"/>
  <c r="P52" i="2" s="1"/>
  <c r="R33" i="2"/>
  <c r="I46" i="2"/>
  <c r="J9" i="2"/>
  <c r="J46" i="2" s="1"/>
  <c r="L10" i="2"/>
  <c r="L46" i="2" s="1"/>
  <c r="N13" i="2"/>
  <c r="N46" i="2" s="1"/>
  <c r="P14" i="2"/>
  <c r="R17" i="2"/>
  <c r="R46" i="2" s="1"/>
  <c r="T18" i="2"/>
  <c r="T46" i="2" s="1"/>
  <c r="W21" i="2"/>
  <c r="M52" i="2"/>
  <c r="R34" i="2"/>
  <c r="R52" i="2" s="1"/>
  <c r="T35" i="2"/>
  <c r="AB44" i="2"/>
  <c r="AC44" i="2"/>
  <c r="AA43" i="2"/>
  <c r="AB43" i="2"/>
  <c r="Z42" i="2"/>
  <c r="AA42" i="2"/>
  <c r="Y41" i="2"/>
  <c r="Y40" i="2"/>
  <c r="X40" i="2"/>
  <c r="W39" i="2"/>
  <c r="X39" i="2"/>
  <c r="X52" i="2" s="1"/>
  <c r="V38" i="2"/>
  <c r="U37" i="2"/>
  <c r="T36" i="2"/>
  <c r="T52" i="2" s="1"/>
  <c r="U36" i="2"/>
  <c r="AB27" i="2"/>
  <c r="AC27" i="2"/>
  <c r="AA26" i="2"/>
  <c r="AB26" i="2"/>
  <c r="Z25" i="2"/>
  <c r="Y24" i="2"/>
  <c r="Z24" i="2"/>
  <c r="X23" i="2"/>
  <c r="Y23" i="2"/>
  <c r="W22" i="2"/>
  <c r="W46" i="2"/>
  <c r="V21" i="2"/>
  <c r="U20" i="2"/>
  <c r="V20" i="2"/>
  <c r="V46" i="2"/>
  <c r="T19" i="2"/>
  <c r="U19" i="2"/>
  <c r="M46" i="2"/>
  <c r="P46" i="2"/>
  <c r="S52" i="2"/>
  <c r="K52" i="1"/>
  <c r="J52" i="1"/>
  <c r="Z44" i="1"/>
  <c r="Y44" i="1"/>
  <c r="X44" i="1"/>
  <c r="Y43" i="1"/>
  <c r="X43" i="1"/>
  <c r="W43" i="1"/>
  <c r="X42" i="1"/>
  <c r="W42" i="1"/>
  <c r="V42" i="1"/>
  <c r="Y41" i="1"/>
  <c r="W41" i="1"/>
  <c r="V41" i="1"/>
  <c r="U41" i="1"/>
  <c r="V40" i="1"/>
  <c r="U40" i="1"/>
  <c r="T40" i="1"/>
  <c r="U39" i="1"/>
  <c r="T39" i="1"/>
  <c r="S39" i="1"/>
  <c r="T38" i="1"/>
  <c r="S38" i="1"/>
  <c r="R38" i="1"/>
  <c r="U37" i="1"/>
  <c r="S37" i="1"/>
  <c r="R37" i="1"/>
  <c r="Q37" i="1"/>
  <c r="R36" i="1"/>
  <c r="Q36" i="1"/>
  <c r="P36" i="1"/>
  <c r="Z27" i="1"/>
  <c r="Y27" i="1"/>
  <c r="X27" i="1"/>
  <c r="Y26" i="1"/>
  <c r="X26" i="1"/>
  <c r="W26" i="1"/>
  <c r="X25" i="1"/>
  <c r="W25" i="1"/>
  <c r="V25" i="1"/>
  <c r="W24" i="1"/>
  <c r="V24" i="1"/>
  <c r="U24" i="1"/>
  <c r="V23" i="1"/>
  <c r="U23" i="1"/>
  <c r="T23" i="1"/>
  <c r="U22" i="1"/>
  <c r="T22" i="1"/>
  <c r="S22" i="1"/>
  <c r="T21" i="1"/>
  <c r="S21" i="1"/>
  <c r="R21" i="1"/>
  <c r="S20" i="1"/>
  <c r="R20" i="1"/>
  <c r="Q20" i="1"/>
  <c r="R19" i="1"/>
  <c r="Q19" i="1"/>
  <c r="P19" i="1"/>
  <c r="E33" i="1"/>
  <c r="E34" i="1"/>
  <c r="E35" i="1"/>
  <c r="E36" i="1"/>
  <c r="U36" i="1" s="1"/>
  <c r="E37" i="1"/>
  <c r="T37" i="1" s="1"/>
  <c r="E38" i="1"/>
  <c r="W38" i="1" s="1"/>
  <c r="E39" i="1"/>
  <c r="V39" i="1" s="1"/>
  <c r="E40" i="1"/>
  <c r="Y40" i="1" s="1"/>
  <c r="E41" i="1"/>
  <c r="X41" i="1" s="1"/>
  <c r="E42" i="1"/>
  <c r="AA42" i="1" s="1"/>
  <c r="E43" i="1"/>
  <c r="Z43" i="1" s="1"/>
  <c r="E44" i="1"/>
  <c r="AC44" i="1" s="1"/>
  <c r="E32" i="1"/>
  <c r="D33" i="1"/>
  <c r="D34" i="1"/>
  <c r="D35" i="1"/>
  <c r="D36" i="1"/>
  <c r="D37" i="1"/>
  <c r="D38" i="1"/>
  <c r="D39" i="1"/>
  <c r="D40" i="1"/>
  <c r="D41" i="1"/>
  <c r="D42" i="1"/>
  <c r="D43" i="1"/>
  <c r="D44" i="1"/>
  <c r="D32" i="1"/>
  <c r="E20" i="1"/>
  <c r="V20" i="1" s="1"/>
  <c r="E21" i="1"/>
  <c r="U21" i="1" s="1"/>
  <c r="E22" i="1"/>
  <c r="X22" i="1" s="1"/>
  <c r="E23" i="1"/>
  <c r="W23" i="1" s="1"/>
  <c r="E24" i="1"/>
  <c r="Z24" i="1" s="1"/>
  <c r="E25" i="1"/>
  <c r="Y25" i="1" s="1"/>
  <c r="E26" i="1"/>
  <c r="AB26" i="1" s="1"/>
  <c r="E27" i="1"/>
  <c r="AA27" i="1" s="1"/>
  <c r="D20" i="1"/>
  <c r="D21" i="1"/>
  <c r="D22" i="1"/>
  <c r="D23" i="1"/>
  <c r="D24" i="1"/>
  <c r="D25" i="1"/>
  <c r="D26" i="1"/>
  <c r="D27" i="1"/>
  <c r="D19" i="1"/>
  <c r="E19" i="1"/>
  <c r="S19" i="1" s="1"/>
  <c r="T36" i="1" l="1"/>
  <c r="V38" i="1"/>
  <c r="AB44" i="1"/>
  <c r="X40" i="1"/>
  <c r="Z42" i="1"/>
  <c r="U52" i="1"/>
  <c r="W39" i="1"/>
  <c r="W52" i="1" s="1"/>
  <c r="AA43" i="1"/>
  <c r="S36" i="1"/>
  <c r="V37" i="1"/>
  <c r="V52" i="1" s="1"/>
  <c r="U38" i="1"/>
  <c r="X39" i="1"/>
  <c r="X52" i="1" s="1"/>
  <c r="W40" i="1"/>
  <c r="Z41" i="1"/>
  <c r="Y42" i="1"/>
  <c r="AB43" i="1"/>
  <c r="AA44" i="1"/>
  <c r="Q46" i="2"/>
  <c r="W52" i="2"/>
  <c r="Q52" i="2"/>
  <c r="U46" i="2"/>
  <c r="U52" i="2"/>
  <c r="T19" i="1"/>
  <c r="X23" i="1"/>
  <c r="Z25" i="1"/>
  <c r="AB27" i="1"/>
  <c r="U19" i="1"/>
  <c r="T20" i="1"/>
  <c r="W21" i="1"/>
  <c r="V22" i="1"/>
  <c r="Y23" i="1"/>
  <c r="X24" i="1"/>
  <c r="AA25" i="1"/>
  <c r="Z26" i="1"/>
  <c r="AC27" i="1"/>
  <c r="U20" i="1"/>
  <c r="W22" i="1"/>
  <c r="Y24" i="1"/>
  <c r="AA26" i="1"/>
  <c r="V21" i="1"/>
  <c r="Q18" i="1"/>
  <c r="P18" i="1"/>
  <c r="O18" i="1"/>
  <c r="D18" i="1"/>
  <c r="E18" i="1"/>
  <c r="T18" i="1" s="1"/>
  <c r="Q35" i="1"/>
  <c r="P35" i="1"/>
  <c r="O35" i="1"/>
  <c r="R35" i="1"/>
  <c r="P17" i="1"/>
  <c r="O17" i="1"/>
  <c r="N17" i="1"/>
  <c r="O16" i="1"/>
  <c r="N16" i="1"/>
  <c r="M16" i="1"/>
  <c r="N15" i="1"/>
  <c r="M15" i="1"/>
  <c r="L15" i="1"/>
  <c r="M14" i="1"/>
  <c r="L14" i="1"/>
  <c r="K14" i="1"/>
  <c r="L13" i="1"/>
  <c r="K13" i="1"/>
  <c r="J13" i="1"/>
  <c r="D17" i="1"/>
  <c r="E17" i="1"/>
  <c r="S17" i="1" s="1"/>
  <c r="D16" i="1"/>
  <c r="E16" i="1"/>
  <c r="Q16" i="1" s="1"/>
  <c r="X46" i="1" l="1"/>
  <c r="V46" i="1"/>
  <c r="T46" i="1"/>
  <c r="W46" i="1"/>
  <c r="U46" i="1"/>
  <c r="R17" i="1"/>
  <c r="S35" i="1"/>
  <c r="T35" i="1"/>
  <c r="T52" i="1" s="1"/>
  <c r="S18" i="1"/>
  <c r="S46" i="1" s="1"/>
  <c r="R18" i="1"/>
  <c r="Q17" i="1"/>
  <c r="R16" i="1"/>
  <c r="P16" i="1"/>
  <c r="P34" i="1"/>
  <c r="O34" i="1"/>
  <c r="N34" i="1"/>
  <c r="R34" i="1"/>
  <c r="O33" i="1"/>
  <c r="N33" i="1"/>
  <c r="M33" i="1"/>
  <c r="Q33" i="1"/>
  <c r="N32" i="1"/>
  <c r="M32" i="1"/>
  <c r="L32" i="1"/>
  <c r="L52" i="1" s="1"/>
  <c r="P32" i="1"/>
  <c r="E15" i="1"/>
  <c r="D15" i="1"/>
  <c r="E14" i="1"/>
  <c r="D14" i="1"/>
  <c r="E13" i="1"/>
  <c r="D13" i="1"/>
  <c r="K12" i="1"/>
  <c r="J12" i="1"/>
  <c r="I12" i="1"/>
  <c r="E12" i="1"/>
  <c r="N12" i="1" s="1"/>
  <c r="D12" i="1"/>
  <c r="J11" i="1"/>
  <c r="I11" i="1"/>
  <c r="H11" i="1"/>
  <c r="E11" i="1"/>
  <c r="M11" i="1" s="1"/>
  <c r="D11" i="1"/>
  <c r="I10" i="1"/>
  <c r="H10" i="1"/>
  <c r="G10" i="1"/>
  <c r="E10" i="1"/>
  <c r="L10" i="1" s="1"/>
  <c r="D10" i="1"/>
  <c r="H9" i="1"/>
  <c r="H46" i="1" s="1"/>
  <c r="G9" i="1"/>
  <c r="G46" i="1" s="1"/>
  <c r="F9" i="1"/>
  <c r="F46" i="1" s="1"/>
  <c r="E9" i="1"/>
  <c r="K9" i="1" s="1"/>
  <c r="D9" i="1"/>
  <c r="E8" i="1"/>
  <c r="D8" i="1"/>
  <c r="E7" i="1"/>
  <c r="D7" i="1"/>
  <c r="E6" i="1"/>
  <c r="D6" i="1"/>
  <c r="E5" i="1"/>
  <c r="D5" i="1"/>
  <c r="E4" i="1"/>
  <c r="D4" i="1"/>
  <c r="M52" i="1" l="1"/>
  <c r="N52" i="1"/>
  <c r="R46" i="1"/>
  <c r="P14" i="1"/>
  <c r="O14" i="1"/>
  <c r="N14" i="1"/>
  <c r="N46" i="1" s="1"/>
  <c r="M13" i="1"/>
  <c r="O13" i="1"/>
  <c r="N13" i="1"/>
  <c r="P15" i="1"/>
  <c r="O15" i="1"/>
  <c r="Q15" i="1"/>
  <c r="Q46" i="1" s="1"/>
  <c r="L12" i="1"/>
  <c r="Q32" i="1"/>
  <c r="R33" i="1"/>
  <c r="R52" i="1" s="1"/>
  <c r="S34" i="1"/>
  <c r="S52" i="1" s="1"/>
  <c r="I9" i="1"/>
  <c r="I46" i="1" s="1"/>
  <c r="J10" i="1"/>
  <c r="K11" i="1"/>
  <c r="J9" i="1"/>
  <c r="K10" i="1"/>
  <c r="L11" i="1"/>
  <c r="L46" i="1" s="1"/>
  <c r="M12" i="1"/>
  <c r="M46" i="1" s="1"/>
  <c r="O32" i="1"/>
  <c r="O52" i="1" s="1"/>
  <c r="P33" i="1"/>
  <c r="P52" i="1" s="1"/>
  <c r="Q34" i="1"/>
  <c r="K46" i="1" l="1"/>
  <c r="Q52" i="1"/>
  <c r="J46" i="1"/>
  <c r="O46" i="1"/>
  <c r="P46" i="1"/>
</calcChain>
</file>

<file path=xl/sharedStrings.xml><?xml version="1.0" encoding="utf-8"?>
<sst xmlns="http://schemas.openxmlformats.org/spreadsheetml/2006/main" count="362" uniqueCount="90">
  <si>
    <t>12 week</t>
  </si>
  <si>
    <t>24 week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</si>
  <si>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</si>
  <si>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</si>
  <si>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</si>
  <si>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</si>
  <si>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</si>
  <si>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</si>
  <si>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</si>
  <si>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</si>
  <si>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</si>
  <si>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</si>
  <si>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</si>
  <si>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</si>
  <si>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ჰარვონი</t>
  </si>
  <si>
    <t>ეპკლუსა</t>
  </si>
  <si>
    <t>ჰარვონი სულ</t>
  </si>
  <si>
    <t>ეპკლუსა სულ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</si>
  <si>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</si>
  <si>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</si>
  <si>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</si>
  <si>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</si>
  <si>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</si>
  <si>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</si>
  <si>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</si>
  <si>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</si>
  <si>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</si>
  <si>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</si>
  <si>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</si>
  <si>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</si>
  <si>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არსებული ნაშთი (მარტის მდგომარეობით)</t>
  </si>
  <si>
    <t>არსებული ნაშთი საკმარისია (...თვე)</t>
  </si>
  <si>
    <t>2018-2019</t>
  </si>
  <si>
    <t>თვე/წელი</t>
  </si>
  <si>
    <t>კომისიები შემთხვევებიდან</t>
  </si>
  <si>
    <t>კომისიები სულ ანალიტიკიდან</t>
  </si>
  <si>
    <t xml:space="preserve"> მხოლოდ ჰარვონი</t>
  </si>
  <si>
    <t>ჰარვონი რიბავირინიანი</t>
  </si>
  <si>
    <t>რიბავირიანიანი ჰარვონის %</t>
  </si>
  <si>
    <t>მხოლოდ ეპკლუსა</t>
  </si>
  <si>
    <t>ეპკლუსა რიბავირინით</t>
  </si>
  <si>
    <t>რიბავირინი ეპკლუსასთან %</t>
  </si>
  <si>
    <t>% ჰარვონის წილი მთელ რაოდენობასთან</t>
  </si>
  <si>
    <t>% ეპკლუსას წილი მთელ რაოდენობასთან</t>
  </si>
  <si>
    <t>აგვისტო.2018</t>
  </si>
  <si>
    <t>სექტემბერი.2018</t>
  </si>
  <si>
    <t>ოქტომბერი.2018</t>
  </si>
  <si>
    <t>ნოემბერი.2018</t>
  </si>
  <si>
    <t>დეკემბერი.2018</t>
  </si>
  <si>
    <t>იანვარი.2019</t>
  </si>
  <si>
    <t>თებერვალი.2019</t>
  </si>
  <si>
    <t>მარტი.2019</t>
  </si>
  <si>
    <t>ჯამი</t>
  </si>
  <si>
    <t>ჰარვონი-12,რიბავირინით</t>
  </si>
  <si>
    <t>ჰარვონი-12,ურიბავირინო</t>
  </si>
  <si>
    <t>ჰარვონი-24, რიბავირინით</t>
  </si>
  <si>
    <t>ჰარვონი-24,ურიბავირინო</t>
  </si>
  <si>
    <t>% - 24 კვირიანი ჰარვონი  სულ ჰარვონიანთან</t>
  </si>
  <si>
    <t>ეპკლ-12, რიბავირინით</t>
  </si>
  <si>
    <t>ეპკლ-12,ურიბავირინო</t>
  </si>
  <si>
    <t>ეპკლ-24, რიბავირინით</t>
  </si>
  <si>
    <t>ეპკლ-24, ურიბავირინო</t>
  </si>
  <si>
    <t>% 24 კვირიანი ეპკლუსას წილი მთელ ეპკლუსასთან</t>
  </si>
  <si>
    <t>ჰარვონის და ეპკლუსას ნაშთები:</t>
  </si>
  <si>
    <t>ნაშთები</t>
  </si>
  <si>
    <t>ჰარვონი აბი ვადა 31/12/2019</t>
  </si>
  <si>
    <t>ჰარვონი კოლოფი</t>
  </si>
  <si>
    <t>ეპკლუსა აბი, ვადა 31/07/2020</t>
  </si>
  <si>
    <t>ეპკლუსა კოლოფი</t>
  </si>
  <si>
    <t>კლინიკები სულ</t>
  </si>
  <si>
    <t>საწყობი</t>
  </si>
  <si>
    <t>სულ მიღებულია 9 000 კოლოფი ეპკლუსა, ვადით 31/07/2020.</t>
  </si>
  <si>
    <t>ეპკლუსას საჭიროება არსებული პაციენტებისთვის (კოლოფი)</t>
  </si>
  <si>
    <t>კლინიკების მიერ შესაძლებელია არ იყოს მითითებული მკურნალობის შეწყვეტა, ამიტომ შესძლებელია, ეს მონაცემები წამლის საჭიროების შესახებ, იყოს ოდნავ მეტი</t>
  </si>
  <si>
    <t>ჰარვონის საჭიროება არსებული პაციენტებისთვის (კოლოფი)</t>
  </si>
  <si>
    <t>რიბავირინის საჭიროება არსებული პაციენტებისთვის</t>
  </si>
  <si>
    <t>თვე</t>
  </si>
  <si>
    <t>არ დაუწყია მკურნალობა</t>
  </si>
  <si>
    <t>აგვისტო..2018</t>
  </si>
  <si>
    <t>სექტემბერი..2018</t>
  </si>
  <si>
    <t>ოქტომბერი..2018</t>
  </si>
  <si>
    <t>ნოებერი..2018</t>
  </si>
  <si>
    <t>დეკემბერი..2018</t>
  </si>
  <si>
    <t>იანვარი..2019</t>
  </si>
  <si>
    <t>თებერვალი..2019</t>
  </si>
  <si>
    <t>მარტი..2019</t>
  </si>
  <si>
    <t>სულ</t>
  </si>
  <si>
    <t>კომისიის თვე და მკურნალობის დაწყების თარიღი</t>
  </si>
  <si>
    <t>რაოდენობა</t>
  </si>
  <si>
    <t>არ დაუწყია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</si>
</sst>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9" fontId="2" fillId="0" borderId="1" xfId="0" applyNumberFormat="1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4" xfId="0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4" fillId="2" borderId="1" xfId="0" applyFont="1" applyFill="1" applyBorder="1"/>
    <xf numFmtId="0" fontId="3" fillId="0" borderId="0" xfId="0" applyFont="1" applyBorder="1" applyAlignment="1">
      <alignment horizontal="left" wrapText="1"/>
    </xf>
    <xf numFmtId="0" fontId="1" fillId="2" borderId="1" xfId="0" applyFont="1" applyFill="1" applyBorder="1"/>
    <xf numFmtId="0" fontId="4" fillId="3" borderId="1" xfId="0" applyFont="1" applyFill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textRotation="90" wrapText="1"/>
    </xf>
    <xf numFmtId="0" fontId="6" fillId="0" borderId="15" xfId="0" applyFont="1" applyBorder="1" applyAlignment="1">
      <alignment textRotation="90" wrapText="1"/>
    </xf>
    <xf numFmtId="0" fontId="6" fillId="7" borderId="7" xfId="0" applyFont="1" applyFill="1" applyBorder="1" applyAlignment="1">
      <alignment textRotation="90" wrapText="1"/>
    </xf>
    <xf numFmtId="0" fontId="6" fillId="4" borderId="7" xfId="0" applyFont="1" applyFill="1" applyBorder="1" applyAlignment="1">
      <alignment textRotation="90" wrapText="1"/>
    </xf>
    <xf numFmtId="0" fontId="6" fillId="3" borderId="1" xfId="0" applyFont="1" applyFill="1" applyBorder="1" applyAlignment="1">
      <alignment textRotation="90" wrapText="1"/>
    </xf>
    <xf numFmtId="49" fontId="0" fillId="0" borderId="7" xfId="0" applyNumberFormat="1" applyBorder="1" applyAlignment="1">
      <alignment horizontal="left"/>
    </xf>
    <xf numFmtId="0" fontId="0" fillId="4" borderId="1" xfId="0" applyFill="1" applyBorder="1"/>
    <xf numFmtId="0" fontId="0" fillId="5" borderId="1" xfId="0" applyFill="1" applyBorder="1"/>
    <xf numFmtId="0" fontId="0" fillId="0" borderId="1" xfId="0" applyNumberFormat="1" applyBorder="1"/>
    <xf numFmtId="0" fontId="0" fillId="7" borderId="1" xfId="0" applyFill="1" applyBorder="1"/>
    <xf numFmtId="164" fontId="0" fillId="4" borderId="7" xfId="0" applyNumberFormat="1" applyFill="1" applyBorder="1"/>
    <xf numFmtId="1" fontId="0" fillId="0" borderId="7" xfId="0" applyNumberFormat="1" applyBorder="1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164" fontId="0" fillId="4" borderId="1" xfId="0" applyNumberFormat="1" applyFill="1" applyBorder="1"/>
    <xf numFmtId="164" fontId="0" fillId="3" borderId="1" xfId="0" applyNumberFormat="1" applyFill="1" applyBorder="1"/>
    <xf numFmtId="0" fontId="7" fillId="0" borderId="1" xfId="0" applyFont="1" applyBorder="1"/>
    <xf numFmtId="49" fontId="6" fillId="0" borderId="1" xfId="0" applyNumberFormat="1" applyFont="1" applyBorder="1" applyAlignment="1">
      <alignment horizontal="left"/>
    </xf>
    <xf numFmtId="0" fontId="6" fillId="4" borderId="1" xfId="0" applyFont="1" applyFill="1" applyBorder="1"/>
    <xf numFmtId="0" fontId="6" fillId="5" borderId="1" xfId="0" applyFont="1" applyFill="1" applyBorder="1"/>
    <xf numFmtId="0" fontId="6" fillId="0" borderId="1" xfId="0" applyFont="1" applyBorder="1"/>
    <xf numFmtId="0" fontId="6" fillId="7" borderId="1" xfId="0" applyFont="1" applyFill="1" applyBorder="1"/>
    <xf numFmtId="1" fontId="6" fillId="0" borderId="1" xfId="0" applyNumberFormat="1" applyFont="1" applyBorder="1"/>
    <xf numFmtId="164" fontId="6" fillId="4" borderId="1" xfId="0" applyNumberFormat="1" applyFont="1" applyFill="1" applyBorder="1"/>
    <xf numFmtId="164" fontId="6" fillId="3" borderId="1" xfId="0" applyNumberFormat="1" applyFont="1" applyFill="1" applyBorder="1"/>
    <xf numFmtId="0" fontId="6" fillId="4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textRotation="90" wrapText="1"/>
    </xf>
    <xf numFmtId="0" fontId="6" fillId="3" borderId="7" xfId="0" applyFont="1" applyFill="1" applyBorder="1" applyAlignment="1">
      <alignment textRotation="90" wrapText="1"/>
    </xf>
    <xf numFmtId="0" fontId="0" fillId="4" borderId="7" xfId="0" applyFill="1" applyBorder="1"/>
    <xf numFmtId="0" fontId="0" fillId="5" borderId="7" xfId="0" applyFill="1" applyBorder="1"/>
    <xf numFmtId="0" fontId="7" fillId="7" borderId="1" xfId="0" applyFont="1" applyFill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1" fillId="0" borderId="1" xfId="0" applyFont="1" applyBorder="1"/>
    <xf numFmtId="0" fontId="1" fillId="0" borderId="0" xfId="0" applyFont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textRotation="90" wrapText="1"/>
    </xf>
    <xf numFmtId="14" fontId="0" fillId="0" borderId="1" xfId="0" applyNumberFormat="1" applyBorder="1"/>
    <xf numFmtId="0" fontId="1" fillId="8" borderId="1" xfId="0" applyFont="1" applyFill="1" applyBorder="1"/>
    <xf numFmtId="14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/>
    <xf numFmtId="14" fontId="0" fillId="0" borderId="1" xfId="0" applyNumberForma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5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8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55</xdr:row>
      <xdr:rowOff>114301</xdr:rowOff>
    </xdr:from>
    <xdr:to>
      <xdr:col>17</xdr:col>
      <xdr:colOff>171449</xdr:colOff>
      <xdr:row>81</xdr:row>
      <xdr:rowOff>180975</xdr:rowOff>
    </xdr:to>
    <xdr:sp macro="" textlink="">
      <xdr:nvSpPr>
        <xdr:cNvPr id="2" name="TextBox 1"/>
        <xdr:cNvSpPr txBox="1"/>
      </xdr:nvSpPr>
      <xdr:spPr>
        <a:xfrm>
          <a:off x="152399" y="10972801"/>
          <a:ext cx="6810375" cy="5019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ეპკლუსა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ახალი პაციენტების რაოდენობა -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550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მარტი 1/2-დეკემბერი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საჭირო ეპკლუსას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Yu Gothic UI" panose="020B0500000000000000" pitchFamily="34" charset="-128"/>
              <a:cs typeface="+mn-cs"/>
            </a:rPr>
            <a:t>~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17 400</a:t>
          </a:r>
          <a:endParaRPr lang="en-US" sz="12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*არსებული</a:t>
          </a:r>
          <a:r>
            <a:rPr lang="ka-G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ნაშთი (მარტის თვის მდგომარეობით) 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</a:t>
          </a:r>
          <a:r>
            <a:rPr lang="ka-G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6400 კოლოფი</a:t>
          </a:r>
        </a:p>
        <a:p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ეპკლუსას რაოდენობა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 11 000 (=17400-6400) კოლოფი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2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ka-G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ka-GE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ჰარვონი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 პაციენტების რაოდენობა -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თვე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აპრილი-დეკემბერი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საჭირო ჰარვონის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 - </a:t>
          </a:r>
          <a:r>
            <a:rPr lang="ka-GE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14 000</a:t>
          </a:r>
          <a:endParaRPr lang="en-US" sz="12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არსებული 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ნაშთი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მარტის თვის მდგომარეობით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ka-GE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10 550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კოლოფი 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(8682 კოლოფი საწყობში,</a:t>
          </a:r>
          <a:r>
            <a:rPr lang="ka-G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1868 კოლოფი კლინიკებში, ვადით 31.12.2019წ) </a:t>
          </a:r>
        </a:p>
        <a:p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ჰარვონის რაოდენობა 3450 (=14000-10550) კოლოფი. თუმცა გასათვალისწინებელია, რომ დეკემბერში ჩართულ პაციენტებს ან/და წინა თვეებში ჩართულ პაციენტებს დეკემბრის კოლოფს ვერ დავურიგებთ მკურნალობის დასრულებამდე ვარგისიანობის ვადის გასვლის შესაძლებლობის  გამო. ასეთი იქნება დაახლოებით 1575 პაციენტი. შესაბამისად, წლის ბოლომდე საჭირო რაოდენობა განისაზღვრება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5025 (=3450+1575) კოლოფით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55</xdr:row>
      <xdr:rowOff>114301</xdr:rowOff>
    </xdr:from>
    <xdr:to>
      <xdr:col>17</xdr:col>
      <xdr:colOff>171449</xdr:colOff>
      <xdr:row>81</xdr:row>
      <xdr:rowOff>180975</xdr:rowOff>
    </xdr:to>
    <xdr:sp macro="" textlink="">
      <xdr:nvSpPr>
        <xdr:cNvPr id="2" name="TextBox 1"/>
        <xdr:cNvSpPr txBox="1"/>
      </xdr:nvSpPr>
      <xdr:spPr>
        <a:xfrm>
          <a:off x="152399" y="10591801"/>
          <a:ext cx="6810375" cy="5019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ეპკლუსა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ახალი პაციენტების რაოდენობა -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700-1000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მარტი 1/2-დეკემბერი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საჭირო ეპკლუსას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Yu Gothic UI" panose="020B0500000000000000" pitchFamily="34" charset="-128"/>
              <a:cs typeface="+mn-cs"/>
            </a:rPr>
            <a:t>~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27 000</a:t>
          </a:r>
          <a:endParaRPr lang="en-US" sz="12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*არსებული</a:t>
          </a:r>
          <a:r>
            <a:rPr lang="ka-G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ნაშთი (მარტის თვის მდგომარეობით) 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</a:t>
          </a:r>
          <a:r>
            <a:rPr lang="ka-G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6400 კოლოფი</a:t>
          </a:r>
        </a:p>
        <a:p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ეპკლუსას რაოდენობა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 20 600(=27000-6400) კოლოფი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2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ka-G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ka-GE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ჰარვონი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 პაციენტების რაოდენობა -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500-800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თვე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აპრილი-დეკემბერი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საჭირო ჰარვონის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 - </a:t>
          </a:r>
          <a:r>
            <a:rPr lang="ka-GE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19500</a:t>
          </a:r>
          <a:endParaRPr lang="en-US" sz="12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არსებული 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ნაშთი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მარტის თვის მდგომარეობით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ka-GE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10 550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კოლოფი 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(8682 კოლოფი საწყობში,</a:t>
          </a:r>
          <a:r>
            <a:rPr lang="ka-G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1868 კოლოფი კლინიკებში, ვადით 31.12.2019წ) </a:t>
          </a:r>
        </a:p>
        <a:p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ჰარვონის რაოდენობა 8950 (=19500-10550) კოლოფი. თუმცა გასათვალისწინებელია, რომ დეკემბერში ჩართულ პაციენტებს ან/და წინა თვეებში ჩართულ პაციენტებს დეკემბრის კოლოფს ვერ დავურიგებთ მკურნალობის დასრულებამდე ვარგისიანობის ვადის გასვლის შესაძლებლობის  გამო. ასეთი იქნება დაახლოებით 2520 პაციენტი. შესაბამისად, წლის ბოლომდე საჭირო რაოდენობა განისაზღვრება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11 470 (=8950+2520) კოლოფით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55</xdr:row>
      <xdr:rowOff>114301</xdr:rowOff>
    </xdr:from>
    <xdr:to>
      <xdr:col>17</xdr:col>
      <xdr:colOff>171449</xdr:colOff>
      <xdr:row>81</xdr:row>
      <xdr:rowOff>180975</xdr:rowOff>
    </xdr:to>
    <xdr:sp macro="" textlink="">
      <xdr:nvSpPr>
        <xdr:cNvPr id="2" name="TextBox 1"/>
        <xdr:cNvSpPr txBox="1"/>
      </xdr:nvSpPr>
      <xdr:spPr>
        <a:xfrm>
          <a:off x="152399" y="10972801"/>
          <a:ext cx="6810375" cy="5019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ეპკლუსა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ახალი პაციენტების რაოდენობა -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მარტი 1/2-დეკემბერი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საჭირო ეპკლუსას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Yu Gothic UI" panose="020B0500000000000000" pitchFamily="34" charset="-128"/>
              <a:cs typeface="+mn-cs"/>
            </a:rPr>
            <a:t>~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16 000</a:t>
          </a:r>
          <a:endParaRPr lang="en-US" sz="12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*არსებული</a:t>
          </a:r>
          <a:r>
            <a:rPr lang="ka-G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ნაშთი (მარტის თვის მდგომარეობით) 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</a:t>
          </a:r>
          <a:r>
            <a:rPr lang="ka-G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6400 კოლოფი</a:t>
          </a:r>
        </a:p>
        <a:p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ეპკლუსას რაოდენობა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 9600(=16000-6400) კოლოფი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2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ka-G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ka-GE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ჰარვონი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 პაციენტების რაოდენობა -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400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თვე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აპრილი-დეკემბერი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საჭირო ჰარვონის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 - </a:t>
          </a:r>
          <a:r>
            <a:rPr lang="ka-GE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11 500</a:t>
          </a:r>
          <a:endParaRPr lang="en-US" sz="1200" b="1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არსებული 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ნაშთი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მარტის თვის მდგომარეობით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ka-GE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10 550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კოლოფი 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(8682 კოლოფი საწყობში,</a:t>
          </a:r>
          <a:r>
            <a:rPr lang="ka-G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1868 კოლოფი კლინიკებში, ვადით 31.12.2019წ) </a:t>
          </a:r>
        </a:p>
        <a:p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ჰარვონის რაოდენობა 950 (=11500-10550) კოლოფი. თუმცა გასათვალისწინებელია, რომ დეკემბერში ჩართულ პაციენტებს ან/და წინა თვეებში ჩართულ პაციენტებს დეკემბრის კოლოფს ვერ დავურიგებთ მკურნალობის დასრულებამდე ვარგისიანობის ვადის გასვლის შესაძლებლობის  გამო. ასეთი იქნება დაახლოებით 1260 პაციენტი. შესაბამისად, წლის ბოლომდე საჭირო რაოდენობა განისაზღვრება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2210 (=950+1260) კოლოფით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55</xdr:row>
      <xdr:rowOff>114301</xdr:rowOff>
    </xdr:from>
    <xdr:to>
      <xdr:col>17</xdr:col>
      <xdr:colOff>171449</xdr:colOff>
      <xdr:row>81</xdr:row>
      <xdr:rowOff>180975</xdr:rowOff>
    </xdr:to>
    <xdr:sp macro="" textlink="">
      <xdr:nvSpPr>
        <xdr:cNvPr id="2" name="TextBox 1"/>
        <xdr:cNvSpPr txBox="1"/>
      </xdr:nvSpPr>
      <xdr:spPr>
        <a:xfrm>
          <a:off x="152399" y="10591801"/>
          <a:ext cx="6810375" cy="5019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ეპკლუსა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ახალი პაციენტების რაოდენობა - 500-600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მარტი 1/2-დეკემბერი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საჭირო ეპკლუსას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Yu Gothic UI" panose="020B0500000000000000" pitchFamily="34" charset="-128"/>
              <a:cs typeface="+mn-cs"/>
            </a:rPr>
            <a:t>~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18 000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*არსებული</a:t>
          </a:r>
          <a:r>
            <a:rPr lang="ka-G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ნაშთი (მარტის თვის მდგომარეობით) 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</a:t>
          </a:r>
          <a:r>
            <a:rPr lang="ka-G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6400 კოლოფი</a:t>
          </a:r>
        </a:p>
        <a:p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*სულ 2019 წლის ბოლომდე საჭირო ეპკლუსას რაოდენობა 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600(=1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000-6400) კოლოფი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2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ka-G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ka-GE" sz="11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ჰარვონი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თვეში  პაციენტების რაოდენობა - 300</a:t>
          </a:r>
        </a:p>
        <a:p>
          <a:r>
            <a:rPr lang="ka-G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აღნიშნული პაციენტებისთვის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წლის ბოლომდე (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თვე</a:t>
          </a:r>
          <a:r>
            <a:rPr lang="ka-GE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აპრილი-დეკემბერი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 საჭირო ჰარვონის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რაოდენობა (კოლოფი) -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9000</a:t>
          </a:r>
        </a:p>
        <a:p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არსებული 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ნაშთი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მარტის თვის მდგომარეობით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ka-GE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10 550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კოლოფი </a:t>
          </a:r>
          <a:r>
            <a:rPr lang="ka-G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(8682 კოლოფი საწყობში,</a:t>
          </a:r>
          <a:r>
            <a:rPr lang="ka-G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1868 კოლოფი კლინიკებში, ვადით 31.12.2019წ) </a:t>
          </a:r>
        </a:p>
        <a:p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harvoni </a:t>
          </a:r>
          <a:r>
            <a:rPr lang="ka-GE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გვრჩება მეტობით 1550 კოლოფი, ასევე იმის გათვალისწინებით, რომ რომ დეკემბერში ჩართულ პაციენტებს ან/და წინა თვეებში ჩართულ პაციენტებს დეკემბრის კოლოფს ვერ დავურიგებთ მკურნალობის დასრულებამდე ვარგისიანობის ვადის გასვლის შესაძლებლობის  გამო. ასეთი იქნება დაახლოებით 945 პაციენტი. შესაბამისად, წლის ბოლომდე მეტობით დაგვრჩება 2495 (=1550+945) კოლოფი</a:t>
          </a:r>
          <a:endParaRPr lang="en-U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opLeftCell="A40" workbookViewId="0">
      <selection activeCell="AF56" sqref="AF56"/>
    </sheetView>
  </sheetViews>
  <sheetFormatPr defaultRowHeight="15" x14ac:dyDescent="0.25"/>
  <cols>
    <col min="1" max="1" width="11.140625" customWidth="1"/>
    <col min="2" max="2" width="12.7109375" bestFit="1" customWidth="1"/>
    <col min="3" max="3" width="11" customWidth="1"/>
    <col min="6" max="8" width="0" hidden="1" customWidth="1"/>
    <col min="9" max="9" width="10.7109375" hidden="1" customWidth="1"/>
    <col min="10" max="10" width="0" hidden="1" customWidth="1"/>
    <col min="11" max="11" width="11" hidden="1" customWidth="1"/>
    <col min="12" max="12" width="13.42578125" hidden="1" customWidth="1"/>
    <col min="13" max="13" width="12.140625" customWidth="1"/>
    <col min="24" max="24" width="10.85546875" customWidth="1"/>
  </cols>
  <sheetData>
    <row r="1" spans="1:24" x14ac:dyDescent="0.25">
      <c r="C1" s="19"/>
      <c r="D1" s="19"/>
      <c r="E1" s="19"/>
    </row>
    <row r="2" spans="1:24" x14ac:dyDescent="0.25">
      <c r="C2" s="1"/>
      <c r="D2" s="1">
        <v>0.95</v>
      </c>
      <c r="E2" s="1">
        <v>0.05</v>
      </c>
      <c r="F2" s="20">
        <v>2018</v>
      </c>
      <c r="G2" s="20"/>
      <c r="H2" s="20"/>
      <c r="I2" s="20"/>
      <c r="J2" s="20"/>
      <c r="K2" s="20"/>
      <c r="L2" s="20"/>
      <c r="M2" s="19">
        <v>2019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x14ac:dyDescent="0.25">
      <c r="B3" s="2"/>
      <c r="C3" s="2">
        <v>2018</v>
      </c>
      <c r="D3" s="2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  <c r="X3" s="4" t="s">
        <v>8</v>
      </c>
    </row>
    <row r="4" spans="1:24" x14ac:dyDescent="0.25">
      <c r="A4" s="21" t="s">
        <v>14</v>
      </c>
      <c r="B4" s="5" t="s">
        <v>9</v>
      </c>
      <c r="C4" s="6">
        <v>1000</v>
      </c>
      <c r="D4" s="6">
        <f t="shared" ref="D4:D17" si="0">C4*$D$2</f>
        <v>950</v>
      </c>
      <c r="E4" s="6">
        <f t="shared" ref="E4:E17" si="1">C4*$E$2</f>
        <v>50</v>
      </c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x14ac:dyDescent="0.25">
      <c r="A5" s="22"/>
      <c r="B5" s="5" t="s">
        <v>10</v>
      </c>
      <c r="C5" s="6">
        <v>900</v>
      </c>
      <c r="D5" s="6">
        <f t="shared" si="0"/>
        <v>855</v>
      </c>
      <c r="E5" s="6">
        <f t="shared" si="1"/>
        <v>45</v>
      </c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x14ac:dyDescent="0.25">
      <c r="A6" s="22"/>
      <c r="B6" s="5" t="s">
        <v>11</v>
      </c>
      <c r="C6" s="6">
        <v>800</v>
      </c>
      <c r="D6" s="6">
        <f t="shared" si="0"/>
        <v>760</v>
      </c>
      <c r="E6" s="6">
        <f t="shared" si="1"/>
        <v>40</v>
      </c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x14ac:dyDescent="0.25">
      <c r="A7" s="22"/>
      <c r="B7" s="5" t="s">
        <v>12</v>
      </c>
      <c r="C7" s="6">
        <v>1056</v>
      </c>
      <c r="D7" s="6">
        <f t="shared" si="0"/>
        <v>1003.1999999999999</v>
      </c>
      <c r="E7" s="6">
        <f t="shared" si="1"/>
        <v>52.800000000000004</v>
      </c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 s="22"/>
      <c r="B8" s="5" t="s">
        <v>13</v>
      </c>
      <c r="C8" s="6">
        <v>1020</v>
      </c>
      <c r="D8" s="6">
        <f t="shared" si="0"/>
        <v>969</v>
      </c>
      <c r="E8" s="6">
        <f t="shared" si="1"/>
        <v>51</v>
      </c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A9" s="22"/>
      <c r="B9" s="5" t="s">
        <v>2</v>
      </c>
      <c r="C9" s="6">
        <v>730</v>
      </c>
      <c r="D9" s="6">
        <f t="shared" si="0"/>
        <v>693.5</v>
      </c>
      <c r="E9" s="6">
        <f t="shared" si="1"/>
        <v>36.5</v>
      </c>
      <c r="F9" s="7">
        <f>C9</f>
        <v>730</v>
      </c>
      <c r="G9" s="7">
        <f>C9</f>
        <v>730</v>
      </c>
      <c r="H9" s="7">
        <f>C9</f>
        <v>730</v>
      </c>
      <c r="I9" s="7">
        <f>E9</f>
        <v>36.5</v>
      </c>
      <c r="J9" s="7">
        <f>E9</f>
        <v>36.5</v>
      </c>
      <c r="K9" s="7">
        <f>E9</f>
        <v>36.5</v>
      </c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x14ac:dyDescent="0.25">
      <c r="A10" s="22"/>
      <c r="B10" s="5" t="s">
        <v>3</v>
      </c>
      <c r="C10" s="6">
        <v>900</v>
      </c>
      <c r="D10" s="6">
        <f t="shared" si="0"/>
        <v>855</v>
      </c>
      <c r="E10" s="6">
        <f t="shared" si="1"/>
        <v>45</v>
      </c>
      <c r="F10" s="7"/>
      <c r="G10" s="7">
        <f>C10</f>
        <v>900</v>
      </c>
      <c r="H10" s="7">
        <f>C10</f>
        <v>900</v>
      </c>
      <c r="I10" s="7">
        <f>C10</f>
        <v>900</v>
      </c>
      <c r="J10" s="7">
        <f>E10</f>
        <v>45</v>
      </c>
      <c r="K10" s="7">
        <f>E10</f>
        <v>45</v>
      </c>
      <c r="L10" s="7">
        <f>E10</f>
        <v>45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x14ac:dyDescent="0.25">
      <c r="A11" s="22"/>
      <c r="B11" s="5" t="s">
        <v>4</v>
      </c>
      <c r="C11" s="6">
        <v>388</v>
      </c>
      <c r="D11" s="6">
        <f t="shared" si="0"/>
        <v>368.59999999999997</v>
      </c>
      <c r="E11" s="6">
        <f t="shared" si="1"/>
        <v>19.400000000000002</v>
      </c>
      <c r="F11" s="7"/>
      <c r="G11" s="7"/>
      <c r="H11" s="7">
        <f>C11</f>
        <v>388</v>
      </c>
      <c r="I11" s="7">
        <f>C11</f>
        <v>388</v>
      </c>
      <c r="J11" s="7">
        <f>C11</f>
        <v>388</v>
      </c>
      <c r="K11" s="7">
        <f>E11</f>
        <v>19.400000000000002</v>
      </c>
      <c r="L11" s="7">
        <f>E11</f>
        <v>19.400000000000002</v>
      </c>
      <c r="M11" s="8">
        <f>E11</f>
        <v>19.400000000000002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x14ac:dyDescent="0.25">
      <c r="A12" s="22"/>
      <c r="B12" s="5" t="s">
        <v>5</v>
      </c>
      <c r="C12" s="6">
        <v>999</v>
      </c>
      <c r="D12" s="6">
        <f t="shared" si="0"/>
        <v>949.05</v>
      </c>
      <c r="E12" s="6">
        <f t="shared" si="1"/>
        <v>49.95</v>
      </c>
      <c r="F12" s="7"/>
      <c r="G12" s="7"/>
      <c r="H12" s="7"/>
      <c r="I12" s="7">
        <f>C12</f>
        <v>999</v>
      </c>
      <c r="J12" s="7">
        <f>C12</f>
        <v>999</v>
      </c>
      <c r="K12" s="7">
        <f>C12</f>
        <v>999</v>
      </c>
      <c r="L12" s="7">
        <f>E12</f>
        <v>49.95</v>
      </c>
      <c r="M12" s="8">
        <f>E12</f>
        <v>49.95</v>
      </c>
      <c r="N12" s="8">
        <f>E12</f>
        <v>49.95</v>
      </c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x14ac:dyDescent="0.25">
      <c r="A13" s="22"/>
      <c r="B13" s="5" t="s">
        <v>6</v>
      </c>
      <c r="C13" s="6">
        <v>1151</v>
      </c>
      <c r="D13" s="6">
        <f t="shared" si="0"/>
        <v>1093.45</v>
      </c>
      <c r="E13" s="6">
        <f t="shared" si="1"/>
        <v>57.550000000000004</v>
      </c>
      <c r="F13" s="7"/>
      <c r="G13" s="7"/>
      <c r="H13" s="7"/>
      <c r="I13" s="7"/>
      <c r="J13" s="7">
        <f>C13</f>
        <v>1151</v>
      </c>
      <c r="K13" s="7">
        <f>C13</f>
        <v>1151</v>
      </c>
      <c r="L13" s="7">
        <f>C13</f>
        <v>1151</v>
      </c>
      <c r="M13" s="8">
        <f>E13</f>
        <v>57.550000000000004</v>
      </c>
      <c r="N13" s="8">
        <f>E13</f>
        <v>57.550000000000004</v>
      </c>
      <c r="O13" s="8">
        <f>E13</f>
        <v>57.550000000000004</v>
      </c>
      <c r="P13" s="8"/>
      <c r="Q13" s="8"/>
      <c r="R13" s="8"/>
      <c r="S13" s="8"/>
      <c r="T13" s="8"/>
      <c r="U13" s="8"/>
      <c r="V13" s="8"/>
      <c r="W13" s="8"/>
      <c r="X13" s="8"/>
    </row>
    <row r="14" spans="1:24" x14ac:dyDescent="0.25">
      <c r="A14" s="22"/>
      <c r="B14" s="5" t="s">
        <v>7</v>
      </c>
      <c r="C14" s="6">
        <v>755</v>
      </c>
      <c r="D14" s="6">
        <f t="shared" si="0"/>
        <v>717.25</v>
      </c>
      <c r="E14" s="6">
        <f t="shared" si="1"/>
        <v>37.75</v>
      </c>
      <c r="F14" s="7"/>
      <c r="G14" s="7"/>
      <c r="H14" s="7"/>
      <c r="I14" s="7"/>
      <c r="J14" s="7"/>
      <c r="K14" s="7">
        <f>C14</f>
        <v>755</v>
      </c>
      <c r="L14" s="7">
        <f>C14</f>
        <v>755</v>
      </c>
      <c r="M14" s="8">
        <f>C14</f>
        <v>755</v>
      </c>
      <c r="N14" s="8">
        <f>E14</f>
        <v>37.75</v>
      </c>
      <c r="O14" s="8">
        <f>E14</f>
        <v>37.75</v>
      </c>
      <c r="P14" s="8">
        <f>E14</f>
        <v>37.75</v>
      </c>
      <c r="Q14" s="8"/>
      <c r="R14" s="8"/>
      <c r="S14" s="8"/>
      <c r="T14" s="8"/>
      <c r="U14" s="8"/>
      <c r="V14" s="8"/>
      <c r="W14" s="8"/>
      <c r="X14" s="8"/>
    </row>
    <row r="15" spans="1:24" x14ac:dyDescent="0.25">
      <c r="A15" s="22"/>
      <c r="B15" s="5" t="s">
        <v>8</v>
      </c>
      <c r="C15" s="6">
        <v>734</v>
      </c>
      <c r="D15" s="6">
        <f t="shared" si="0"/>
        <v>697.3</v>
      </c>
      <c r="E15" s="6">
        <f t="shared" si="1"/>
        <v>36.700000000000003</v>
      </c>
      <c r="F15" s="7"/>
      <c r="G15" s="7"/>
      <c r="H15" s="7"/>
      <c r="I15" s="7"/>
      <c r="J15" s="7"/>
      <c r="K15" s="7"/>
      <c r="L15" s="7">
        <f>C15</f>
        <v>734</v>
      </c>
      <c r="M15" s="8">
        <f>C15</f>
        <v>734</v>
      </c>
      <c r="N15" s="8">
        <f>C15</f>
        <v>734</v>
      </c>
      <c r="O15" s="8">
        <f>E15</f>
        <v>36.700000000000003</v>
      </c>
      <c r="P15" s="8">
        <f>E15</f>
        <v>36.700000000000003</v>
      </c>
      <c r="Q15" s="8">
        <f>E15</f>
        <v>36.700000000000003</v>
      </c>
      <c r="R15" s="8"/>
      <c r="S15" s="8"/>
      <c r="T15" s="8"/>
      <c r="U15" s="8"/>
      <c r="V15" s="8"/>
      <c r="W15" s="8"/>
      <c r="X15" s="8"/>
    </row>
    <row r="16" spans="1:24" x14ac:dyDescent="0.25">
      <c r="A16" s="22"/>
      <c r="B16" s="5" t="s">
        <v>9</v>
      </c>
      <c r="C16" s="6">
        <v>393</v>
      </c>
      <c r="D16" s="6">
        <f t="shared" si="0"/>
        <v>373.34999999999997</v>
      </c>
      <c r="E16" s="6">
        <f t="shared" si="1"/>
        <v>19.650000000000002</v>
      </c>
      <c r="F16" s="7"/>
      <c r="G16" s="7"/>
      <c r="H16" s="7"/>
      <c r="I16" s="7"/>
      <c r="J16" s="7"/>
      <c r="K16" s="7"/>
      <c r="L16" s="7"/>
      <c r="M16" s="8">
        <f>C16</f>
        <v>393</v>
      </c>
      <c r="N16" s="8">
        <f>C16</f>
        <v>393</v>
      </c>
      <c r="O16" s="8">
        <f>C16</f>
        <v>393</v>
      </c>
      <c r="P16" s="8">
        <f>E16</f>
        <v>19.650000000000002</v>
      </c>
      <c r="Q16" s="8">
        <f>E16</f>
        <v>19.650000000000002</v>
      </c>
      <c r="R16" s="8">
        <f>E16</f>
        <v>19.650000000000002</v>
      </c>
      <c r="S16" s="8"/>
      <c r="T16" s="8"/>
      <c r="U16" s="8"/>
      <c r="V16" s="8"/>
      <c r="W16" s="8"/>
      <c r="X16" s="8"/>
    </row>
    <row r="17" spans="1:29" x14ac:dyDescent="0.25">
      <c r="A17" s="22"/>
      <c r="B17" s="5" t="s">
        <v>10</v>
      </c>
      <c r="C17" s="6">
        <v>455</v>
      </c>
      <c r="D17" s="6">
        <f t="shared" si="0"/>
        <v>432.25</v>
      </c>
      <c r="E17" s="6">
        <f t="shared" si="1"/>
        <v>22.75</v>
      </c>
      <c r="F17" s="7"/>
      <c r="G17" s="7"/>
      <c r="H17" s="7"/>
      <c r="I17" s="7"/>
      <c r="J17" s="7"/>
      <c r="K17" s="7"/>
      <c r="L17" s="7"/>
      <c r="M17" s="8"/>
      <c r="N17" s="8">
        <f>C17</f>
        <v>455</v>
      </c>
      <c r="O17" s="8">
        <f>C17</f>
        <v>455</v>
      </c>
      <c r="P17" s="8">
        <f>C17</f>
        <v>455</v>
      </c>
      <c r="Q17" s="8">
        <f>E17</f>
        <v>22.75</v>
      </c>
      <c r="R17" s="8">
        <f>E17</f>
        <v>22.75</v>
      </c>
      <c r="S17" s="8">
        <f>E17</f>
        <v>22.75</v>
      </c>
      <c r="T17" s="8"/>
      <c r="U17" s="8"/>
      <c r="V17" s="8"/>
      <c r="W17" s="8"/>
      <c r="X17" s="8"/>
    </row>
    <row r="18" spans="1:29" x14ac:dyDescent="0.25">
      <c r="A18" s="22"/>
      <c r="B18" s="5" t="s">
        <v>20</v>
      </c>
      <c r="C18" s="6">
        <v>421</v>
      </c>
      <c r="D18" s="6">
        <f>C18*$D$2</f>
        <v>399.95</v>
      </c>
      <c r="E18" s="6">
        <f>C18*$E$2</f>
        <v>21.05</v>
      </c>
      <c r="F18" s="7"/>
      <c r="G18" s="7"/>
      <c r="H18" s="7"/>
      <c r="I18" s="7"/>
      <c r="J18" s="7"/>
      <c r="K18" s="7"/>
      <c r="L18" s="7"/>
      <c r="M18" s="8"/>
      <c r="N18" s="8"/>
      <c r="O18" s="8">
        <f>C18</f>
        <v>421</v>
      </c>
      <c r="P18" s="8">
        <f>C18</f>
        <v>421</v>
      </c>
      <c r="Q18" s="8">
        <f>C18</f>
        <v>421</v>
      </c>
      <c r="R18" s="8">
        <f>E18</f>
        <v>21.05</v>
      </c>
      <c r="S18" s="8">
        <f>E18</f>
        <v>21.05</v>
      </c>
      <c r="T18" s="8">
        <f>E18</f>
        <v>21.05</v>
      </c>
      <c r="U18" s="8"/>
      <c r="V18" s="8"/>
      <c r="W18" s="8"/>
      <c r="X18" s="8"/>
    </row>
    <row r="19" spans="1:29" x14ac:dyDescent="0.25">
      <c r="A19" s="22"/>
      <c r="B19" s="5" t="s">
        <v>21</v>
      </c>
      <c r="C19" s="6">
        <v>500</v>
      </c>
      <c r="D19" s="6">
        <f>C19*$D$2</f>
        <v>475</v>
      </c>
      <c r="E19" s="6">
        <f>C19*$E$2</f>
        <v>25</v>
      </c>
      <c r="F19" s="7"/>
      <c r="G19" s="7"/>
      <c r="H19" s="7"/>
      <c r="I19" s="7"/>
      <c r="J19" s="7"/>
      <c r="K19" s="7"/>
      <c r="L19" s="7"/>
      <c r="M19" s="8"/>
      <c r="N19" s="8"/>
      <c r="O19" s="8"/>
      <c r="P19" s="8">
        <f>C19</f>
        <v>500</v>
      </c>
      <c r="Q19" s="8">
        <f>C19</f>
        <v>500</v>
      </c>
      <c r="R19" s="8">
        <f>C19</f>
        <v>500</v>
      </c>
      <c r="S19" s="8">
        <f>E19</f>
        <v>25</v>
      </c>
      <c r="T19" s="8">
        <f>E19</f>
        <v>25</v>
      </c>
      <c r="U19" s="8">
        <f>E19</f>
        <v>25</v>
      </c>
      <c r="V19" s="8"/>
      <c r="W19" s="8"/>
      <c r="X19" s="8"/>
    </row>
    <row r="20" spans="1:29" x14ac:dyDescent="0.25">
      <c r="A20" s="22"/>
      <c r="B20" s="5" t="s">
        <v>22</v>
      </c>
      <c r="C20" s="6">
        <v>500</v>
      </c>
      <c r="D20" s="6">
        <f t="shared" ref="D20:D27" si="2">C20*$D$2</f>
        <v>475</v>
      </c>
      <c r="E20" s="6">
        <f t="shared" ref="E20:E27" si="3">C20*$E$2</f>
        <v>25</v>
      </c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>
        <f>C20</f>
        <v>500</v>
      </c>
      <c r="R20" s="8">
        <f>C20</f>
        <v>500</v>
      </c>
      <c r="S20" s="8">
        <f>C20</f>
        <v>500</v>
      </c>
      <c r="T20" s="8">
        <f>E20</f>
        <v>25</v>
      </c>
      <c r="U20" s="8">
        <f>E20</f>
        <v>25</v>
      </c>
      <c r="V20" s="8">
        <f>E20</f>
        <v>25</v>
      </c>
      <c r="W20" s="8"/>
      <c r="X20" s="8"/>
    </row>
    <row r="21" spans="1:29" x14ac:dyDescent="0.25">
      <c r="A21" s="22"/>
      <c r="B21" s="5" t="s">
        <v>23</v>
      </c>
      <c r="C21" s="6">
        <v>500</v>
      </c>
      <c r="D21" s="6">
        <f t="shared" si="2"/>
        <v>475</v>
      </c>
      <c r="E21" s="6">
        <f t="shared" si="3"/>
        <v>25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>
        <f>C21</f>
        <v>500</v>
      </c>
      <c r="S21" s="8">
        <f>C21</f>
        <v>500</v>
      </c>
      <c r="T21" s="8">
        <f>C21</f>
        <v>500</v>
      </c>
      <c r="U21" s="8">
        <f>E21</f>
        <v>25</v>
      </c>
      <c r="V21" s="8">
        <f>E21</f>
        <v>25</v>
      </c>
      <c r="W21" s="8">
        <f>E21</f>
        <v>25</v>
      </c>
      <c r="X21" s="8"/>
    </row>
    <row r="22" spans="1:29" x14ac:dyDescent="0.25">
      <c r="A22" s="22"/>
      <c r="B22" s="5" t="s">
        <v>24</v>
      </c>
      <c r="C22" s="6">
        <v>500</v>
      </c>
      <c r="D22" s="6">
        <f t="shared" si="2"/>
        <v>475</v>
      </c>
      <c r="E22" s="6">
        <f t="shared" si="3"/>
        <v>25</v>
      </c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>
        <f>C22</f>
        <v>500</v>
      </c>
      <c r="T22" s="8">
        <f>C22</f>
        <v>500</v>
      </c>
      <c r="U22" s="8">
        <f>C22</f>
        <v>500</v>
      </c>
      <c r="V22" s="8">
        <f>E22</f>
        <v>25</v>
      </c>
      <c r="W22" s="8">
        <f>E22</f>
        <v>25</v>
      </c>
      <c r="X22" s="8">
        <f>E22</f>
        <v>25</v>
      </c>
    </row>
    <row r="23" spans="1:29" x14ac:dyDescent="0.25">
      <c r="A23" s="22"/>
      <c r="B23" s="5" t="s">
        <v>25</v>
      </c>
      <c r="C23" s="6">
        <v>500</v>
      </c>
      <c r="D23" s="6">
        <f t="shared" si="2"/>
        <v>475</v>
      </c>
      <c r="E23" s="6">
        <f t="shared" si="3"/>
        <v>25</v>
      </c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>
        <f>C23</f>
        <v>500</v>
      </c>
      <c r="U23" s="8">
        <f>C23</f>
        <v>500</v>
      </c>
      <c r="V23" s="8">
        <f>C23</f>
        <v>500</v>
      </c>
      <c r="W23" s="8">
        <f>E23</f>
        <v>25</v>
      </c>
      <c r="X23" s="8">
        <f>E23</f>
        <v>25</v>
      </c>
      <c r="Y23">
        <f>E23</f>
        <v>25</v>
      </c>
    </row>
    <row r="24" spans="1:29" x14ac:dyDescent="0.25">
      <c r="A24" s="22"/>
      <c r="B24" s="5" t="s">
        <v>26</v>
      </c>
      <c r="C24" s="6">
        <v>500</v>
      </c>
      <c r="D24" s="6">
        <f t="shared" si="2"/>
        <v>475</v>
      </c>
      <c r="E24" s="6">
        <f t="shared" si="3"/>
        <v>25</v>
      </c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>
        <f>C24</f>
        <v>500</v>
      </c>
      <c r="V24" s="8">
        <f>C24</f>
        <v>500</v>
      </c>
      <c r="W24" s="8">
        <f>C24</f>
        <v>500</v>
      </c>
      <c r="X24" s="8">
        <f>E24</f>
        <v>25</v>
      </c>
      <c r="Y24">
        <f>E24</f>
        <v>25</v>
      </c>
      <c r="Z24">
        <f>E24</f>
        <v>25</v>
      </c>
    </row>
    <row r="25" spans="1:29" x14ac:dyDescent="0.25">
      <c r="A25" s="22"/>
      <c r="B25" s="5" t="s">
        <v>27</v>
      </c>
      <c r="C25" s="6">
        <v>500</v>
      </c>
      <c r="D25" s="6">
        <f t="shared" si="2"/>
        <v>475</v>
      </c>
      <c r="E25" s="6">
        <f t="shared" si="3"/>
        <v>25</v>
      </c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>
        <f>C25</f>
        <v>500</v>
      </c>
      <c r="W25" s="8">
        <f>C25</f>
        <v>500</v>
      </c>
      <c r="X25" s="8">
        <f>C25</f>
        <v>500</v>
      </c>
      <c r="Y25">
        <f>E25</f>
        <v>25</v>
      </c>
      <c r="Z25">
        <f>E25</f>
        <v>25</v>
      </c>
      <c r="AA25">
        <f>E25</f>
        <v>25</v>
      </c>
    </row>
    <row r="26" spans="1:29" x14ac:dyDescent="0.25">
      <c r="A26" s="22"/>
      <c r="B26" s="5" t="s">
        <v>28</v>
      </c>
      <c r="C26" s="6">
        <v>500</v>
      </c>
      <c r="D26" s="6">
        <f t="shared" si="2"/>
        <v>475</v>
      </c>
      <c r="E26" s="6">
        <f t="shared" si="3"/>
        <v>25</v>
      </c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f>C26</f>
        <v>500</v>
      </c>
      <c r="X26" s="8">
        <f>C26</f>
        <v>500</v>
      </c>
      <c r="Y26">
        <f>C26</f>
        <v>500</v>
      </c>
      <c r="Z26">
        <f>E26</f>
        <v>25</v>
      </c>
      <c r="AA26">
        <f>E26</f>
        <v>25</v>
      </c>
      <c r="AB26">
        <f>E26</f>
        <v>25</v>
      </c>
    </row>
    <row r="27" spans="1:29" x14ac:dyDescent="0.25">
      <c r="A27" s="23"/>
      <c r="B27" s="5" t="s">
        <v>29</v>
      </c>
      <c r="C27" s="6">
        <v>500</v>
      </c>
      <c r="D27" s="6">
        <f t="shared" si="2"/>
        <v>475</v>
      </c>
      <c r="E27" s="6">
        <f t="shared" si="3"/>
        <v>25</v>
      </c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C27</f>
        <v>500</v>
      </c>
      <c r="Y27">
        <f>C27</f>
        <v>500</v>
      </c>
      <c r="Z27">
        <f>C27</f>
        <v>500</v>
      </c>
      <c r="AA27">
        <f>E27</f>
        <v>25</v>
      </c>
      <c r="AB27">
        <f>E27</f>
        <v>25</v>
      </c>
      <c r="AC27">
        <f>E27</f>
        <v>25</v>
      </c>
    </row>
    <row r="28" spans="1:29" s="10" customFormat="1" x14ac:dyDescent="0.25">
      <c r="A28" s="9"/>
      <c r="B28" s="5"/>
      <c r="C28" s="6"/>
      <c r="D28" s="6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9" s="10" customFormat="1" x14ac:dyDescent="0.25">
      <c r="A29" s="9"/>
      <c r="B29" s="5"/>
      <c r="C29" s="6"/>
      <c r="D29" s="6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9" s="10" customFormat="1" x14ac:dyDescent="0.25">
      <c r="A30" s="9"/>
      <c r="B30" s="5"/>
      <c r="C30" s="1"/>
      <c r="D30" s="1">
        <v>0.88</v>
      </c>
      <c r="E30" s="1">
        <v>0.12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9" s="10" customFormat="1" x14ac:dyDescent="0.25">
      <c r="A31" s="9"/>
      <c r="B31" s="5"/>
      <c r="C31" s="2" t="s">
        <v>32</v>
      </c>
      <c r="D31" s="2" t="s">
        <v>0</v>
      </c>
      <c r="E31" s="2" t="s">
        <v>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9" x14ac:dyDescent="0.25">
      <c r="A32" s="24" t="s">
        <v>15</v>
      </c>
      <c r="B32" s="5" t="s">
        <v>8</v>
      </c>
      <c r="C32" s="6">
        <v>114</v>
      </c>
      <c r="D32" s="6">
        <f>C32*$D$30</f>
        <v>100.32000000000001</v>
      </c>
      <c r="E32" s="6">
        <f>C32*$E$30</f>
        <v>13.68</v>
      </c>
      <c r="F32" s="7"/>
      <c r="G32" s="7"/>
      <c r="H32" s="7"/>
      <c r="I32" s="7"/>
      <c r="J32" s="7"/>
      <c r="K32" s="7"/>
      <c r="L32" s="7">
        <f>C32</f>
        <v>114</v>
      </c>
      <c r="M32" s="8">
        <f>C32</f>
        <v>114</v>
      </c>
      <c r="N32" s="8">
        <f>C32</f>
        <v>114</v>
      </c>
      <c r="O32" s="8">
        <f>E32</f>
        <v>13.68</v>
      </c>
      <c r="P32" s="8">
        <f>E32</f>
        <v>13.68</v>
      </c>
      <c r="Q32" s="8">
        <f>E32</f>
        <v>13.68</v>
      </c>
      <c r="R32" s="8"/>
      <c r="S32" s="8"/>
      <c r="T32" s="8"/>
      <c r="U32" s="8"/>
      <c r="V32" s="8"/>
      <c r="W32" s="8"/>
      <c r="X32" s="8"/>
    </row>
    <row r="33" spans="1:29" x14ac:dyDescent="0.25">
      <c r="A33" s="25"/>
      <c r="B33" s="5" t="s">
        <v>18</v>
      </c>
      <c r="C33" s="6">
        <v>495</v>
      </c>
      <c r="D33" s="6">
        <f t="shared" ref="D33:D44" si="4">C33*$D$30</f>
        <v>435.6</v>
      </c>
      <c r="E33" s="6">
        <f t="shared" ref="E33:E44" si="5">C33*$E$30</f>
        <v>59.4</v>
      </c>
      <c r="F33" s="7"/>
      <c r="G33" s="7"/>
      <c r="H33" s="7"/>
      <c r="I33" s="7"/>
      <c r="J33" s="7"/>
      <c r="K33" s="7"/>
      <c r="L33" s="7"/>
      <c r="M33" s="8">
        <f>C33</f>
        <v>495</v>
      </c>
      <c r="N33" s="8">
        <f>C33</f>
        <v>495</v>
      </c>
      <c r="O33" s="8">
        <f>C33</f>
        <v>495</v>
      </c>
      <c r="P33" s="8">
        <f>E33</f>
        <v>59.4</v>
      </c>
      <c r="Q33" s="8">
        <f>E33</f>
        <v>59.4</v>
      </c>
      <c r="R33" s="8">
        <f>E33</f>
        <v>59.4</v>
      </c>
      <c r="S33" s="8"/>
      <c r="T33" s="8"/>
      <c r="U33" s="8"/>
      <c r="V33" s="8"/>
      <c r="W33" s="8"/>
      <c r="X33" s="8"/>
    </row>
    <row r="34" spans="1:29" x14ac:dyDescent="0.25">
      <c r="A34" s="25"/>
      <c r="B34" s="5" t="s">
        <v>19</v>
      </c>
      <c r="C34" s="6">
        <v>543</v>
      </c>
      <c r="D34" s="6">
        <f t="shared" si="4"/>
        <v>477.84</v>
      </c>
      <c r="E34" s="6">
        <f t="shared" si="5"/>
        <v>65.16</v>
      </c>
      <c r="F34" s="7"/>
      <c r="G34" s="7"/>
      <c r="H34" s="7"/>
      <c r="I34" s="7"/>
      <c r="J34" s="7"/>
      <c r="K34" s="7"/>
      <c r="L34" s="7"/>
      <c r="M34" s="8"/>
      <c r="N34" s="8">
        <f>C34</f>
        <v>543</v>
      </c>
      <c r="O34" s="8">
        <f>C34</f>
        <v>543</v>
      </c>
      <c r="P34" s="8">
        <f>C34</f>
        <v>543</v>
      </c>
      <c r="Q34" s="8">
        <f>E34</f>
        <v>65.16</v>
      </c>
      <c r="R34" s="8">
        <f>E34</f>
        <v>65.16</v>
      </c>
      <c r="S34" s="8">
        <f>E34</f>
        <v>65.16</v>
      </c>
      <c r="T34" s="8"/>
      <c r="U34" s="8"/>
      <c r="V34" s="8"/>
      <c r="W34" s="8"/>
      <c r="X34" s="8"/>
    </row>
    <row r="35" spans="1:29" s="10" customFormat="1" x14ac:dyDescent="0.25">
      <c r="A35" s="25"/>
      <c r="B35" s="5" t="s">
        <v>20</v>
      </c>
      <c r="C35" s="6">
        <v>541</v>
      </c>
      <c r="D35" s="6">
        <f t="shared" si="4"/>
        <v>476.08</v>
      </c>
      <c r="E35" s="6">
        <f t="shared" si="5"/>
        <v>64.92</v>
      </c>
      <c r="F35" s="7"/>
      <c r="G35" s="7"/>
      <c r="H35" s="7"/>
      <c r="I35" s="7"/>
      <c r="J35" s="7"/>
      <c r="K35" s="7"/>
      <c r="L35" s="7"/>
      <c r="M35" s="8"/>
      <c r="N35" s="8"/>
      <c r="O35" s="8">
        <f>C35</f>
        <v>541</v>
      </c>
      <c r="P35" s="8">
        <f>C35</f>
        <v>541</v>
      </c>
      <c r="Q35" s="8">
        <f>C35</f>
        <v>541</v>
      </c>
      <c r="R35" s="8">
        <f>E35</f>
        <v>64.92</v>
      </c>
      <c r="S35" s="8">
        <f>E35</f>
        <v>64.92</v>
      </c>
      <c r="T35" s="8">
        <f>E35</f>
        <v>64.92</v>
      </c>
      <c r="U35" s="8"/>
      <c r="V35" s="8"/>
      <c r="W35" s="8"/>
      <c r="X35" s="8"/>
    </row>
    <row r="36" spans="1:29" s="10" customFormat="1" x14ac:dyDescent="0.25">
      <c r="A36" s="25"/>
      <c r="B36" s="5" t="s">
        <v>21</v>
      </c>
      <c r="C36" s="6">
        <v>550</v>
      </c>
      <c r="D36" s="6">
        <f t="shared" si="4"/>
        <v>484</v>
      </c>
      <c r="E36" s="6">
        <f t="shared" si="5"/>
        <v>66</v>
      </c>
      <c r="F36" s="7"/>
      <c r="G36" s="7"/>
      <c r="H36" s="7"/>
      <c r="I36" s="7"/>
      <c r="J36" s="7"/>
      <c r="K36" s="7"/>
      <c r="L36" s="7"/>
      <c r="M36" s="8"/>
      <c r="N36" s="8"/>
      <c r="O36" s="8"/>
      <c r="P36" s="8">
        <f>C36</f>
        <v>550</v>
      </c>
      <c r="Q36" s="8">
        <f>C36</f>
        <v>550</v>
      </c>
      <c r="R36" s="8">
        <f>C36</f>
        <v>550</v>
      </c>
      <c r="S36" s="8">
        <f>E36</f>
        <v>66</v>
      </c>
      <c r="T36" s="8">
        <f>E36</f>
        <v>66</v>
      </c>
      <c r="U36" s="8">
        <f>E36</f>
        <v>66</v>
      </c>
      <c r="V36" s="8"/>
      <c r="W36" s="8"/>
      <c r="X36" s="8"/>
    </row>
    <row r="37" spans="1:29" s="10" customFormat="1" x14ac:dyDescent="0.25">
      <c r="A37" s="25"/>
      <c r="B37" s="5" t="s">
        <v>22</v>
      </c>
      <c r="C37" s="6">
        <v>550</v>
      </c>
      <c r="D37" s="6">
        <f t="shared" si="4"/>
        <v>484</v>
      </c>
      <c r="E37" s="6">
        <f t="shared" si="5"/>
        <v>66</v>
      </c>
      <c r="F37" s="7"/>
      <c r="G37" s="7"/>
      <c r="H37" s="7"/>
      <c r="I37" s="7"/>
      <c r="J37" s="7"/>
      <c r="K37" s="7"/>
      <c r="L37" s="7"/>
      <c r="M37" s="8"/>
      <c r="N37" s="8"/>
      <c r="O37" s="8"/>
      <c r="P37" s="8"/>
      <c r="Q37" s="8">
        <f>C37</f>
        <v>550</v>
      </c>
      <c r="R37" s="8">
        <f>C37</f>
        <v>550</v>
      </c>
      <c r="S37" s="8">
        <f>C37</f>
        <v>550</v>
      </c>
      <c r="T37" s="8">
        <f>E37</f>
        <v>66</v>
      </c>
      <c r="U37" s="8">
        <f>E37</f>
        <v>66</v>
      </c>
      <c r="V37" s="8">
        <f>E37</f>
        <v>66</v>
      </c>
      <c r="W37" s="8"/>
      <c r="X37" s="8"/>
    </row>
    <row r="38" spans="1:29" s="10" customFormat="1" x14ac:dyDescent="0.25">
      <c r="A38" s="25"/>
      <c r="B38" s="5" t="s">
        <v>23</v>
      </c>
      <c r="C38" s="6">
        <v>550</v>
      </c>
      <c r="D38" s="6">
        <f t="shared" si="4"/>
        <v>484</v>
      </c>
      <c r="E38" s="6">
        <f t="shared" si="5"/>
        <v>66</v>
      </c>
      <c r="F38" s="7"/>
      <c r="G38" s="7"/>
      <c r="H38" s="7"/>
      <c r="I38" s="7"/>
      <c r="J38" s="7"/>
      <c r="K38" s="7"/>
      <c r="L38" s="7"/>
      <c r="M38" s="8"/>
      <c r="N38" s="8"/>
      <c r="O38" s="8"/>
      <c r="P38" s="8"/>
      <c r="Q38" s="8"/>
      <c r="R38" s="8">
        <f>C38</f>
        <v>550</v>
      </c>
      <c r="S38" s="8">
        <f>C38</f>
        <v>550</v>
      </c>
      <c r="T38" s="8">
        <f>C38</f>
        <v>550</v>
      </c>
      <c r="U38" s="8">
        <f>E38</f>
        <v>66</v>
      </c>
      <c r="V38" s="8">
        <f>E38</f>
        <v>66</v>
      </c>
      <c r="W38" s="8">
        <f>E38</f>
        <v>66</v>
      </c>
      <c r="X38" s="8"/>
    </row>
    <row r="39" spans="1:29" s="10" customFormat="1" x14ac:dyDescent="0.25">
      <c r="A39" s="25"/>
      <c r="B39" s="5" t="s">
        <v>24</v>
      </c>
      <c r="C39" s="6">
        <v>550</v>
      </c>
      <c r="D39" s="6">
        <f t="shared" si="4"/>
        <v>484</v>
      </c>
      <c r="E39" s="6">
        <f t="shared" si="5"/>
        <v>66</v>
      </c>
      <c r="F39" s="7"/>
      <c r="G39" s="7"/>
      <c r="H39" s="7"/>
      <c r="I39" s="7"/>
      <c r="J39" s="7"/>
      <c r="K39" s="7"/>
      <c r="L39" s="7"/>
      <c r="M39" s="8"/>
      <c r="N39" s="8"/>
      <c r="O39" s="8"/>
      <c r="P39" s="8"/>
      <c r="Q39" s="8"/>
      <c r="R39" s="8"/>
      <c r="S39" s="8">
        <f>C39</f>
        <v>550</v>
      </c>
      <c r="T39" s="8">
        <f>C39</f>
        <v>550</v>
      </c>
      <c r="U39" s="8">
        <f>C39</f>
        <v>550</v>
      </c>
      <c r="V39" s="8">
        <f>E39</f>
        <v>66</v>
      </c>
      <c r="W39" s="8">
        <f>E39</f>
        <v>66</v>
      </c>
      <c r="X39" s="8">
        <f>E39</f>
        <v>66</v>
      </c>
    </row>
    <row r="40" spans="1:29" s="10" customFormat="1" x14ac:dyDescent="0.25">
      <c r="A40" s="25"/>
      <c r="B40" s="5" t="s">
        <v>25</v>
      </c>
      <c r="C40" s="6">
        <v>550</v>
      </c>
      <c r="D40" s="6">
        <f t="shared" si="4"/>
        <v>484</v>
      </c>
      <c r="E40" s="6">
        <f t="shared" si="5"/>
        <v>66</v>
      </c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  <c r="R40" s="8"/>
      <c r="S40" s="8"/>
      <c r="T40" s="8">
        <f>C40</f>
        <v>550</v>
      </c>
      <c r="U40" s="8">
        <f>C40</f>
        <v>550</v>
      </c>
      <c r="V40" s="8">
        <f>C40</f>
        <v>550</v>
      </c>
      <c r="W40" s="8">
        <f>E40</f>
        <v>66</v>
      </c>
      <c r="X40" s="8">
        <f>E40</f>
        <v>66</v>
      </c>
      <c r="Y40" s="10">
        <f>E40</f>
        <v>66</v>
      </c>
    </row>
    <row r="41" spans="1:29" s="10" customFormat="1" x14ac:dyDescent="0.25">
      <c r="A41" s="25"/>
      <c r="B41" s="5" t="s">
        <v>26</v>
      </c>
      <c r="C41" s="6">
        <v>550</v>
      </c>
      <c r="D41" s="6">
        <f t="shared" si="4"/>
        <v>484</v>
      </c>
      <c r="E41" s="6">
        <f t="shared" si="5"/>
        <v>66</v>
      </c>
      <c r="F41" s="7"/>
      <c r="G41" s="7"/>
      <c r="H41" s="7"/>
      <c r="I41" s="7"/>
      <c r="J41" s="7"/>
      <c r="K41" s="7"/>
      <c r="L41" s="7"/>
      <c r="M41" s="8"/>
      <c r="N41" s="8"/>
      <c r="O41" s="8"/>
      <c r="P41" s="8"/>
      <c r="Q41" s="8"/>
      <c r="R41" s="8"/>
      <c r="S41" s="8"/>
      <c r="T41" s="8"/>
      <c r="U41" s="8">
        <f>C41</f>
        <v>550</v>
      </c>
      <c r="V41" s="8">
        <f>C41</f>
        <v>550</v>
      </c>
      <c r="W41" s="8">
        <f>C41</f>
        <v>550</v>
      </c>
      <c r="X41" s="8">
        <f>E41</f>
        <v>66</v>
      </c>
      <c r="Y41" s="10">
        <f>E41</f>
        <v>66</v>
      </c>
      <c r="Z41" s="10">
        <f>E41</f>
        <v>66</v>
      </c>
    </row>
    <row r="42" spans="1:29" s="10" customFormat="1" x14ac:dyDescent="0.25">
      <c r="A42" s="25"/>
      <c r="B42" s="5" t="s">
        <v>27</v>
      </c>
      <c r="C42" s="6">
        <v>550</v>
      </c>
      <c r="D42" s="6">
        <f t="shared" si="4"/>
        <v>484</v>
      </c>
      <c r="E42" s="6">
        <f t="shared" si="5"/>
        <v>66</v>
      </c>
      <c r="F42" s="7"/>
      <c r="G42" s="7"/>
      <c r="H42" s="7"/>
      <c r="I42" s="7"/>
      <c r="J42" s="7"/>
      <c r="K42" s="7"/>
      <c r="L42" s="7"/>
      <c r="M42" s="8"/>
      <c r="N42" s="8"/>
      <c r="O42" s="8"/>
      <c r="P42" s="8"/>
      <c r="Q42" s="8"/>
      <c r="R42" s="8"/>
      <c r="S42" s="8"/>
      <c r="T42" s="8"/>
      <c r="U42" s="8"/>
      <c r="V42" s="8">
        <f>C42</f>
        <v>550</v>
      </c>
      <c r="W42" s="8">
        <f>C42</f>
        <v>550</v>
      </c>
      <c r="X42" s="8">
        <f>C42</f>
        <v>550</v>
      </c>
      <c r="Y42" s="10">
        <f>E42</f>
        <v>66</v>
      </c>
      <c r="Z42" s="10">
        <f>E42</f>
        <v>66</v>
      </c>
      <c r="AA42" s="10">
        <f>E42</f>
        <v>66</v>
      </c>
    </row>
    <row r="43" spans="1:29" s="10" customFormat="1" x14ac:dyDescent="0.25">
      <c r="A43" s="25"/>
      <c r="B43" s="5" t="s">
        <v>28</v>
      </c>
      <c r="C43" s="6">
        <v>550</v>
      </c>
      <c r="D43" s="6">
        <f t="shared" si="4"/>
        <v>484</v>
      </c>
      <c r="E43" s="6">
        <f t="shared" si="5"/>
        <v>66</v>
      </c>
      <c r="F43" s="7"/>
      <c r="G43" s="7"/>
      <c r="H43" s="7"/>
      <c r="I43" s="7"/>
      <c r="J43" s="7"/>
      <c r="K43" s="7"/>
      <c r="L43" s="7"/>
      <c r="M43" s="8"/>
      <c r="N43" s="8"/>
      <c r="O43" s="8"/>
      <c r="P43" s="8"/>
      <c r="Q43" s="8"/>
      <c r="R43" s="8"/>
      <c r="S43" s="8"/>
      <c r="T43" s="8"/>
      <c r="U43" s="8"/>
      <c r="V43" s="8"/>
      <c r="W43" s="8">
        <f>C43</f>
        <v>550</v>
      </c>
      <c r="X43" s="8">
        <f>C43</f>
        <v>550</v>
      </c>
      <c r="Y43" s="10">
        <f>C43</f>
        <v>550</v>
      </c>
      <c r="Z43" s="10">
        <f>E43</f>
        <v>66</v>
      </c>
      <c r="AA43" s="10">
        <f>E43</f>
        <v>66</v>
      </c>
      <c r="AB43" s="10">
        <f>E43</f>
        <v>66</v>
      </c>
    </row>
    <row r="44" spans="1:29" s="10" customFormat="1" x14ac:dyDescent="0.25">
      <c r="A44" s="26"/>
      <c r="B44" s="5" t="s">
        <v>29</v>
      </c>
      <c r="C44" s="6">
        <v>550</v>
      </c>
      <c r="D44" s="6">
        <f t="shared" si="4"/>
        <v>484</v>
      </c>
      <c r="E44" s="6">
        <f t="shared" si="5"/>
        <v>66</v>
      </c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>
        <f>C44</f>
        <v>550</v>
      </c>
      <c r="Y44" s="10">
        <f>C44</f>
        <v>550</v>
      </c>
      <c r="Z44" s="10">
        <f>C44</f>
        <v>550</v>
      </c>
      <c r="AA44" s="10">
        <f>E44</f>
        <v>66</v>
      </c>
      <c r="AB44" s="10">
        <f>E44</f>
        <v>66</v>
      </c>
      <c r="AC44" s="10">
        <f>E44</f>
        <v>66</v>
      </c>
    </row>
    <row r="45" spans="1:29" s="10" customFormat="1" x14ac:dyDescent="0.25"/>
    <row r="46" spans="1:29" x14ac:dyDescent="0.25">
      <c r="A46" s="18" t="s">
        <v>16</v>
      </c>
      <c r="B46" s="18"/>
      <c r="C46" s="18"/>
      <c r="D46" s="18"/>
      <c r="E46" s="18"/>
      <c r="F46" s="13">
        <f>SUM(F4:F27)</f>
        <v>730</v>
      </c>
      <c r="G46" s="13">
        <f t="shared" ref="G46:X46" si="6">SUM(G4:G27)</f>
        <v>1630</v>
      </c>
      <c r="H46" s="13">
        <f t="shared" si="6"/>
        <v>2018</v>
      </c>
      <c r="I46" s="13">
        <f t="shared" si="6"/>
        <v>2323.5</v>
      </c>
      <c r="J46" s="13">
        <f t="shared" si="6"/>
        <v>2619.5</v>
      </c>
      <c r="K46" s="13">
        <f t="shared" si="6"/>
        <v>3005.9</v>
      </c>
      <c r="L46" s="13">
        <f t="shared" si="6"/>
        <v>2754.35</v>
      </c>
      <c r="M46" s="16">
        <f t="shared" si="6"/>
        <v>2008.9</v>
      </c>
      <c r="N46" s="16">
        <f t="shared" si="6"/>
        <v>1727.25</v>
      </c>
      <c r="O46" s="16">
        <f t="shared" si="6"/>
        <v>1401</v>
      </c>
      <c r="P46" s="16">
        <f t="shared" si="6"/>
        <v>1470.1</v>
      </c>
      <c r="Q46" s="16">
        <f t="shared" si="6"/>
        <v>1500.1</v>
      </c>
      <c r="R46" s="16">
        <f t="shared" si="6"/>
        <v>1563.45</v>
      </c>
      <c r="S46" s="16">
        <f t="shared" si="6"/>
        <v>1568.8</v>
      </c>
      <c r="T46" s="16">
        <f t="shared" si="6"/>
        <v>1571.05</v>
      </c>
      <c r="U46" s="16">
        <f t="shared" si="6"/>
        <v>1575</v>
      </c>
      <c r="V46" s="16">
        <f t="shared" si="6"/>
        <v>1575</v>
      </c>
      <c r="W46" s="16">
        <f t="shared" si="6"/>
        <v>1575</v>
      </c>
      <c r="X46" s="16">
        <f t="shared" si="6"/>
        <v>1575</v>
      </c>
    </row>
    <row r="47" spans="1:29" x14ac:dyDescent="0.25">
      <c r="A47" s="18" t="s">
        <v>30</v>
      </c>
      <c r="B47" s="18"/>
      <c r="C47" s="18"/>
      <c r="D47" s="18"/>
      <c r="E47" s="18"/>
      <c r="F47" s="11"/>
      <c r="G47" s="11"/>
      <c r="H47" s="11"/>
      <c r="I47" s="11"/>
      <c r="J47" s="11"/>
      <c r="K47" s="11"/>
      <c r="L47" s="11"/>
      <c r="M47" s="11"/>
      <c r="N47" s="11"/>
      <c r="O47" s="11">
        <v>10550</v>
      </c>
      <c r="P47" s="11"/>
      <c r="Q47" s="11"/>
      <c r="R47" s="11"/>
      <c r="S47" s="11"/>
      <c r="T47" s="11"/>
      <c r="U47" s="11"/>
      <c r="V47" s="11"/>
      <c r="W47" s="11"/>
      <c r="X47" s="11"/>
    </row>
    <row r="48" spans="1:29" x14ac:dyDescent="0.25">
      <c r="A48" s="18" t="s">
        <v>31</v>
      </c>
      <c r="B48" s="18"/>
      <c r="C48" s="18"/>
      <c r="D48" s="18"/>
      <c r="E48" s="1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7">
        <v>6</v>
      </c>
      <c r="V48" s="11"/>
      <c r="W48" s="11"/>
      <c r="X48" s="11"/>
    </row>
    <row r="49" spans="1:24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2" spans="1:24" x14ac:dyDescent="0.25">
      <c r="A52" s="18" t="s">
        <v>17</v>
      </c>
      <c r="B52" s="18"/>
      <c r="C52" s="18"/>
      <c r="D52" s="18"/>
      <c r="E52" s="18"/>
      <c r="F52" s="18"/>
      <c r="G52" s="18"/>
      <c r="H52" s="18"/>
      <c r="I52" s="18"/>
      <c r="J52" s="15">
        <f>SUM(J32:J44)</f>
        <v>0</v>
      </c>
      <c r="K52" s="15">
        <f t="shared" ref="K52:X52" si="7">SUM(K32:K44)</f>
        <v>0</v>
      </c>
      <c r="L52" s="15">
        <f t="shared" si="7"/>
        <v>114</v>
      </c>
      <c r="M52" s="16">
        <f t="shared" si="7"/>
        <v>609</v>
      </c>
      <c r="N52" s="16">
        <f t="shared" si="7"/>
        <v>1152</v>
      </c>
      <c r="O52" s="16">
        <f t="shared" si="7"/>
        <v>1592.68</v>
      </c>
      <c r="P52" s="16">
        <f t="shared" si="7"/>
        <v>1707.08</v>
      </c>
      <c r="Q52" s="16">
        <f t="shared" si="7"/>
        <v>1779.24</v>
      </c>
      <c r="R52" s="16">
        <f t="shared" si="7"/>
        <v>1839.48</v>
      </c>
      <c r="S52" s="16">
        <f t="shared" si="7"/>
        <v>1846.08</v>
      </c>
      <c r="T52" s="16">
        <f t="shared" si="7"/>
        <v>1846.92</v>
      </c>
      <c r="U52" s="16">
        <f t="shared" si="7"/>
        <v>1848</v>
      </c>
      <c r="V52" s="16">
        <f t="shared" si="7"/>
        <v>1848</v>
      </c>
      <c r="W52" s="16">
        <f t="shared" si="7"/>
        <v>1848</v>
      </c>
      <c r="X52" s="16">
        <f t="shared" si="7"/>
        <v>1848</v>
      </c>
    </row>
    <row r="53" spans="1:24" x14ac:dyDescent="0.25">
      <c r="A53" s="18" t="s">
        <v>30</v>
      </c>
      <c r="B53" s="18"/>
      <c r="C53" s="18"/>
      <c r="D53" s="18"/>
      <c r="E53" s="18"/>
      <c r="F53" s="18"/>
      <c r="G53" s="18"/>
      <c r="H53" s="18"/>
      <c r="I53" s="18"/>
      <c r="J53" s="2"/>
      <c r="K53" s="2"/>
      <c r="L53" s="2"/>
      <c r="M53" s="2"/>
      <c r="N53" s="2"/>
      <c r="O53" s="11">
        <v>6492</v>
      </c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5">
      <c r="A54" s="18" t="s">
        <v>31</v>
      </c>
      <c r="B54" s="18"/>
      <c r="C54" s="18"/>
      <c r="D54" s="18"/>
      <c r="E54" s="18"/>
      <c r="F54" s="18"/>
      <c r="G54" s="18"/>
      <c r="H54" s="18"/>
      <c r="I54" s="18"/>
      <c r="J54" s="2"/>
      <c r="K54" s="2"/>
      <c r="L54" s="2"/>
      <c r="M54" s="2"/>
      <c r="N54" s="2"/>
      <c r="O54" s="2"/>
      <c r="P54" s="2"/>
      <c r="Q54" s="2"/>
      <c r="R54" s="17">
        <v>3</v>
      </c>
      <c r="S54" s="2"/>
      <c r="T54" s="2"/>
      <c r="U54" s="2"/>
      <c r="V54" s="2"/>
      <c r="W54" s="2"/>
      <c r="X54" s="2"/>
    </row>
  </sheetData>
  <mergeCells count="11">
    <mergeCell ref="M2:X2"/>
    <mergeCell ref="A46:E46"/>
    <mergeCell ref="A4:A27"/>
    <mergeCell ref="A32:A44"/>
    <mergeCell ref="A47:E47"/>
    <mergeCell ref="A53:I53"/>
    <mergeCell ref="A54:I54"/>
    <mergeCell ref="A52:I52"/>
    <mergeCell ref="C1:E1"/>
    <mergeCell ref="F2:L2"/>
    <mergeCell ref="A48:E4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opLeftCell="A37" workbookViewId="0">
      <selection activeCell="AA71" sqref="AA71"/>
    </sheetView>
  </sheetViews>
  <sheetFormatPr defaultRowHeight="15" x14ac:dyDescent="0.25"/>
  <cols>
    <col min="1" max="1" width="11.140625" customWidth="1"/>
    <col min="2" max="2" width="12.7109375" bestFit="1" customWidth="1"/>
    <col min="3" max="3" width="11" customWidth="1"/>
    <col min="6" max="8" width="0" hidden="1" customWidth="1"/>
    <col min="9" max="9" width="10.7109375" hidden="1" customWidth="1"/>
    <col min="10" max="10" width="0" hidden="1" customWidth="1"/>
    <col min="11" max="11" width="11" hidden="1" customWidth="1"/>
    <col min="12" max="12" width="13.42578125" hidden="1" customWidth="1"/>
    <col min="13" max="13" width="12.140625" customWidth="1"/>
    <col min="24" max="24" width="10.85546875" customWidth="1"/>
  </cols>
  <sheetData>
    <row r="1" spans="1:24" x14ac:dyDescent="0.25">
      <c r="C1" s="19"/>
      <c r="D1" s="19"/>
      <c r="E1" s="19"/>
    </row>
    <row r="2" spans="1:24" x14ac:dyDescent="0.25">
      <c r="C2" s="1"/>
      <c r="D2" s="1">
        <v>0.95</v>
      </c>
      <c r="E2" s="1">
        <v>0.05</v>
      </c>
      <c r="F2" s="20">
        <v>2018</v>
      </c>
      <c r="G2" s="20"/>
      <c r="H2" s="20"/>
      <c r="I2" s="20"/>
      <c r="J2" s="20"/>
      <c r="K2" s="20"/>
      <c r="L2" s="20"/>
      <c r="M2" s="19">
        <v>2019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x14ac:dyDescent="0.25">
      <c r="B3" s="2"/>
      <c r="C3" s="2">
        <v>2018</v>
      </c>
      <c r="D3" s="2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  <c r="X3" s="4" t="s">
        <v>8</v>
      </c>
    </row>
    <row r="4" spans="1:24" x14ac:dyDescent="0.25">
      <c r="A4" s="21" t="s">
        <v>14</v>
      </c>
      <c r="B4" s="5" t="s">
        <v>9</v>
      </c>
      <c r="C4" s="6">
        <v>1000</v>
      </c>
      <c r="D4" s="6">
        <f t="shared" ref="D4:D17" si="0">C4*$D$2</f>
        <v>950</v>
      </c>
      <c r="E4" s="6">
        <f t="shared" ref="E4:E17" si="1">C4*$E$2</f>
        <v>50</v>
      </c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x14ac:dyDescent="0.25">
      <c r="A5" s="22"/>
      <c r="B5" s="5" t="s">
        <v>10</v>
      </c>
      <c r="C5" s="6">
        <v>900</v>
      </c>
      <c r="D5" s="6">
        <f t="shared" si="0"/>
        <v>855</v>
      </c>
      <c r="E5" s="6">
        <f t="shared" si="1"/>
        <v>45</v>
      </c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x14ac:dyDescent="0.25">
      <c r="A6" s="22"/>
      <c r="B6" s="5" t="s">
        <v>11</v>
      </c>
      <c r="C6" s="6">
        <v>800</v>
      </c>
      <c r="D6" s="6">
        <f t="shared" si="0"/>
        <v>760</v>
      </c>
      <c r="E6" s="6">
        <f t="shared" si="1"/>
        <v>40</v>
      </c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x14ac:dyDescent="0.25">
      <c r="A7" s="22"/>
      <c r="B7" s="5" t="s">
        <v>12</v>
      </c>
      <c r="C7" s="6">
        <v>1056</v>
      </c>
      <c r="D7" s="6">
        <f t="shared" si="0"/>
        <v>1003.1999999999999</v>
      </c>
      <c r="E7" s="6">
        <f t="shared" si="1"/>
        <v>52.800000000000004</v>
      </c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 s="22"/>
      <c r="B8" s="5" t="s">
        <v>13</v>
      </c>
      <c r="C8" s="6">
        <v>1020</v>
      </c>
      <c r="D8" s="6">
        <f t="shared" si="0"/>
        <v>969</v>
      </c>
      <c r="E8" s="6">
        <f t="shared" si="1"/>
        <v>51</v>
      </c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A9" s="22"/>
      <c r="B9" s="5" t="s">
        <v>2</v>
      </c>
      <c r="C9" s="6">
        <v>730</v>
      </c>
      <c r="D9" s="6">
        <f t="shared" si="0"/>
        <v>693.5</v>
      </c>
      <c r="E9" s="6">
        <f t="shared" si="1"/>
        <v>36.5</v>
      </c>
      <c r="F9" s="7">
        <f>C9</f>
        <v>730</v>
      </c>
      <c r="G9" s="7">
        <f>C9</f>
        <v>730</v>
      </c>
      <c r="H9" s="7">
        <f>C9</f>
        <v>730</v>
      </c>
      <c r="I9" s="7">
        <f>E9</f>
        <v>36.5</v>
      </c>
      <c r="J9" s="7">
        <f>E9</f>
        <v>36.5</v>
      </c>
      <c r="K9" s="7">
        <f>E9</f>
        <v>36.5</v>
      </c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x14ac:dyDescent="0.25">
      <c r="A10" s="22"/>
      <c r="B10" s="5" t="s">
        <v>3</v>
      </c>
      <c r="C10" s="6">
        <v>900</v>
      </c>
      <c r="D10" s="6">
        <f t="shared" si="0"/>
        <v>855</v>
      </c>
      <c r="E10" s="6">
        <f t="shared" si="1"/>
        <v>45</v>
      </c>
      <c r="F10" s="7"/>
      <c r="G10" s="7">
        <f>C10</f>
        <v>900</v>
      </c>
      <c r="H10" s="7">
        <f>C10</f>
        <v>900</v>
      </c>
      <c r="I10" s="7">
        <f>C10</f>
        <v>900</v>
      </c>
      <c r="J10" s="7">
        <f>E10</f>
        <v>45</v>
      </c>
      <c r="K10" s="7">
        <f>E10</f>
        <v>45</v>
      </c>
      <c r="L10" s="7">
        <f>E10</f>
        <v>45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x14ac:dyDescent="0.25">
      <c r="A11" s="22"/>
      <c r="B11" s="5" t="s">
        <v>4</v>
      </c>
      <c r="C11" s="6">
        <v>388</v>
      </c>
      <c r="D11" s="6">
        <f t="shared" si="0"/>
        <v>368.59999999999997</v>
      </c>
      <c r="E11" s="6">
        <f t="shared" si="1"/>
        <v>19.400000000000002</v>
      </c>
      <c r="F11" s="7"/>
      <c r="G11" s="7"/>
      <c r="H11" s="7">
        <f>C11</f>
        <v>388</v>
      </c>
      <c r="I11" s="7">
        <f>C11</f>
        <v>388</v>
      </c>
      <c r="J11" s="7">
        <f>C11</f>
        <v>388</v>
      </c>
      <c r="K11" s="7">
        <f>E11</f>
        <v>19.400000000000002</v>
      </c>
      <c r="L11" s="7">
        <f>E11</f>
        <v>19.400000000000002</v>
      </c>
      <c r="M11" s="8">
        <f>E11</f>
        <v>19.400000000000002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x14ac:dyDescent="0.25">
      <c r="A12" s="22"/>
      <c r="B12" s="5" t="s">
        <v>5</v>
      </c>
      <c r="C12" s="6">
        <v>999</v>
      </c>
      <c r="D12" s="6">
        <f t="shared" si="0"/>
        <v>949.05</v>
      </c>
      <c r="E12" s="6">
        <f t="shared" si="1"/>
        <v>49.95</v>
      </c>
      <c r="F12" s="7"/>
      <c r="G12" s="7"/>
      <c r="H12" s="7"/>
      <c r="I12" s="7">
        <f>C12</f>
        <v>999</v>
      </c>
      <c r="J12" s="7">
        <f>C12</f>
        <v>999</v>
      </c>
      <c r="K12" s="7">
        <f>C12</f>
        <v>999</v>
      </c>
      <c r="L12" s="7">
        <f>E12</f>
        <v>49.95</v>
      </c>
      <c r="M12" s="8">
        <f>E12</f>
        <v>49.95</v>
      </c>
      <c r="N12" s="8">
        <f>E12</f>
        <v>49.95</v>
      </c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x14ac:dyDescent="0.25">
      <c r="A13" s="22"/>
      <c r="B13" s="5" t="s">
        <v>6</v>
      </c>
      <c r="C13" s="6">
        <v>1151</v>
      </c>
      <c r="D13" s="6">
        <f t="shared" si="0"/>
        <v>1093.45</v>
      </c>
      <c r="E13" s="6">
        <f t="shared" si="1"/>
        <v>57.550000000000004</v>
      </c>
      <c r="F13" s="7"/>
      <c r="G13" s="7"/>
      <c r="H13" s="7"/>
      <c r="I13" s="7"/>
      <c r="J13" s="7">
        <f>C13</f>
        <v>1151</v>
      </c>
      <c r="K13" s="7">
        <f>C13</f>
        <v>1151</v>
      </c>
      <c r="L13" s="7">
        <f>C13</f>
        <v>1151</v>
      </c>
      <c r="M13" s="8">
        <f>E13</f>
        <v>57.550000000000004</v>
      </c>
      <c r="N13" s="8">
        <f>E13</f>
        <v>57.550000000000004</v>
      </c>
      <c r="O13" s="8">
        <f>E13</f>
        <v>57.550000000000004</v>
      </c>
      <c r="P13" s="8"/>
      <c r="Q13" s="8"/>
      <c r="R13" s="8"/>
      <c r="S13" s="8"/>
      <c r="T13" s="8"/>
      <c r="U13" s="8"/>
      <c r="V13" s="8"/>
      <c r="W13" s="8"/>
      <c r="X13" s="8"/>
    </row>
    <row r="14" spans="1:24" x14ac:dyDescent="0.25">
      <c r="A14" s="22"/>
      <c r="B14" s="5" t="s">
        <v>7</v>
      </c>
      <c r="C14" s="6">
        <v>755</v>
      </c>
      <c r="D14" s="6">
        <f t="shared" si="0"/>
        <v>717.25</v>
      </c>
      <c r="E14" s="6">
        <f t="shared" si="1"/>
        <v>37.75</v>
      </c>
      <c r="F14" s="7"/>
      <c r="G14" s="7"/>
      <c r="H14" s="7"/>
      <c r="I14" s="7"/>
      <c r="J14" s="7"/>
      <c r="K14" s="7">
        <f>C14</f>
        <v>755</v>
      </c>
      <c r="L14" s="7">
        <f>C14</f>
        <v>755</v>
      </c>
      <c r="M14" s="8">
        <f>C14</f>
        <v>755</v>
      </c>
      <c r="N14" s="8">
        <f>E14</f>
        <v>37.75</v>
      </c>
      <c r="O14" s="8">
        <f>E14</f>
        <v>37.75</v>
      </c>
      <c r="P14" s="8">
        <f>E14</f>
        <v>37.75</v>
      </c>
      <c r="Q14" s="8"/>
      <c r="R14" s="8"/>
      <c r="S14" s="8"/>
      <c r="T14" s="8"/>
      <c r="U14" s="8"/>
      <c r="V14" s="8"/>
      <c r="W14" s="8"/>
      <c r="X14" s="8"/>
    </row>
    <row r="15" spans="1:24" x14ac:dyDescent="0.25">
      <c r="A15" s="22"/>
      <c r="B15" s="5" t="s">
        <v>8</v>
      </c>
      <c r="C15" s="6">
        <v>734</v>
      </c>
      <c r="D15" s="6">
        <f t="shared" si="0"/>
        <v>697.3</v>
      </c>
      <c r="E15" s="6">
        <f t="shared" si="1"/>
        <v>36.700000000000003</v>
      </c>
      <c r="F15" s="7"/>
      <c r="G15" s="7"/>
      <c r="H15" s="7"/>
      <c r="I15" s="7"/>
      <c r="J15" s="7"/>
      <c r="K15" s="7"/>
      <c r="L15" s="7">
        <f>C15</f>
        <v>734</v>
      </c>
      <c r="M15" s="8">
        <f>C15</f>
        <v>734</v>
      </c>
      <c r="N15" s="8">
        <f>C15</f>
        <v>734</v>
      </c>
      <c r="O15" s="8">
        <f>E15</f>
        <v>36.700000000000003</v>
      </c>
      <c r="P15" s="8">
        <f>E15</f>
        <v>36.700000000000003</v>
      </c>
      <c r="Q15" s="8">
        <f>E15</f>
        <v>36.700000000000003</v>
      </c>
      <c r="R15" s="8"/>
      <c r="S15" s="8"/>
      <c r="T15" s="8"/>
      <c r="U15" s="8"/>
      <c r="V15" s="8"/>
      <c r="W15" s="8"/>
      <c r="X15" s="8"/>
    </row>
    <row r="16" spans="1:24" x14ac:dyDescent="0.25">
      <c r="A16" s="22"/>
      <c r="B16" s="5" t="s">
        <v>9</v>
      </c>
      <c r="C16" s="6">
        <v>393</v>
      </c>
      <c r="D16" s="6">
        <f t="shared" si="0"/>
        <v>373.34999999999997</v>
      </c>
      <c r="E16" s="6">
        <f t="shared" si="1"/>
        <v>19.650000000000002</v>
      </c>
      <c r="F16" s="7"/>
      <c r="G16" s="7"/>
      <c r="H16" s="7"/>
      <c r="I16" s="7"/>
      <c r="J16" s="7"/>
      <c r="K16" s="7"/>
      <c r="L16" s="7"/>
      <c r="M16" s="8">
        <f>C16</f>
        <v>393</v>
      </c>
      <c r="N16" s="8">
        <f>C16</f>
        <v>393</v>
      </c>
      <c r="O16" s="8">
        <f>C16</f>
        <v>393</v>
      </c>
      <c r="P16" s="8">
        <f>E16</f>
        <v>19.650000000000002</v>
      </c>
      <c r="Q16" s="8">
        <f>E16</f>
        <v>19.650000000000002</v>
      </c>
      <c r="R16" s="8">
        <f>E16</f>
        <v>19.650000000000002</v>
      </c>
      <c r="S16" s="8"/>
      <c r="T16" s="8"/>
      <c r="U16" s="8"/>
      <c r="V16" s="8"/>
      <c r="W16" s="8"/>
      <c r="X16" s="8"/>
    </row>
    <row r="17" spans="1:29" x14ac:dyDescent="0.25">
      <c r="A17" s="22"/>
      <c r="B17" s="5" t="s">
        <v>10</v>
      </c>
      <c r="C17" s="6">
        <v>455</v>
      </c>
      <c r="D17" s="6">
        <f t="shared" si="0"/>
        <v>432.25</v>
      </c>
      <c r="E17" s="6">
        <f t="shared" si="1"/>
        <v>22.75</v>
      </c>
      <c r="F17" s="7"/>
      <c r="G17" s="7"/>
      <c r="H17" s="7"/>
      <c r="I17" s="7"/>
      <c r="J17" s="7"/>
      <c r="K17" s="7"/>
      <c r="L17" s="7"/>
      <c r="M17" s="8"/>
      <c r="N17" s="8">
        <f>C17</f>
        <v>455</v>
      </c>
      <c r="O17" s="8">
        <f>C17</f>
        <v>455</v>
      </c>
      <c r="P17" s="8">
        <f>C17</f>
        <v>455</v>
      </c>
      <c r="Q17" s="8">
        <f>E17</f>
        <v>22.75</v>
      </c>
      <c r="R17" s="8">
        <f>E17</f>
        <v>22.75</v>
      </c>
      <c r="S17" s="8">
        <f>E17</f>
        <v>22.75</v>
      </c>
      <c r="T17" s="8"/>
      <c r="U17" s="8"/>
      <c r="V17" s="8"/>
      <c r="W17" s="8"/>
      <c r="X17" s="8"/>
    </row>
    <row r="18" spans="1:29" x14ac:dyDescent="0.25">
      <c r="A18" s="22"/>
      <c r="B18" s="5" t="s">
        <v>20</v>
      </c>
      <c r="C18" s="6">
        <v>421</v>
      </c>
      <c r="D18" s="6">
        <f>C18*$D$2</f>
        <v>399.95</v>
      </c>
      <c r="E18" s="6">
        <f>C18*$E$2</f>
        <v>21.05</v>
      </c>
      <c r="F18" s="7"/>
      <c r="G18" s="7"/>
      <c r="H18" s="7"/>
      <c r="I18" s="7"/>
      <c r="J18" s="7"/>
      <c r="K18" s="7"/>
      <c r="L18" s="7"/>
      <c r="M18" s="8"/>
      <c r="N18" s="8"/>
      <c r="O18" s="8">
        <f>C18</f>
        <v>421</v>
      </c>
      <c r="P18" s="8">
        <f>C18</f>
        <v>421</v>
      </c>
      <c r="Q18" s="8">
        <f>C18</f>
        <v>421</v>
      </c>
      <c r="R18" s="8">
        <f>E18</f>
        <v>21.05</v>
      </c>
      <c r="S18" s="8">
        <f>E18</f>
        <v>21.05</v>
      </c>
      <c r="T18" s="8">
        <f>E18</f>
        <v>21.05</v>
      </c>
      <c r="U18" s="8"/>
      <c r="V18" s="8"/>
      <c r="W18" s="8"/>
      <c r="X18" s="8"/>
    </row>
    <row r="19" spans="1:29" x14ac:dyDescent="0.25">
      <c r="A19" s="22"/>
      <c r="B19" s="5" t="s">
        <v>21</v>
      </c>
      <c r="C19" s="6">
        <v>500</v>
      </c>
      <c r="D19" s="6">
        <f>C19*$D$2</f>
        <v>475</v>
      </c>
      <c r="E19" s="6">
        <f>C19*$E$2</f>
        <v>25</v>
      </c>
      <c r="F19" s="7"/>
      <c r="G19" s="7"/>
      <c r="H19" s="7"/>
      <c r="I19" s="7"/>
      <c r="J19" s="7"/>
      <c r="K19" s="7"/>
      <c r="L19" s="7"/>
      <c r="M19" s="8"/>
      <c r="N19" s="8"/>
      <c r="O19" s="8"/>
      <c r="P19" s="8">
        <f>C19</f>
        <v>500</v>
      </c>
      <c r="Q19" s="8">
        <f>C19</f>
        <v>500</v>
      </c>
      <c r="R19" s="8">
        <f>C19</f>
        <v>500</v>
      </c>
      <c r="S19" s="8">
        <f>E19</f>
        <v>25</v>
      </c>
      <c r="T19" s="8">
        <f>E19</f>
        <v>25</v>
      </c>
      <c r="U19" s="8">
        <f>E19</f>
        <v>25</v>
      </c>
      <c r="V19" s="8"/>
      <c r="W19" s="8"/>
      <c r="X19" s="8"/>
    </row>
    <row r="20" spans="1:29" x14ac:dyDescent="0.25">
      <c r="A20" s="22"/>
      <c r="B20" s="5" t="s">
        <v>22</v>
      </c>
      <c r="C20" s="6">
        <v>500</v>
      </c>
      <c r="D20" s="6">
        <f t="shared" ref="D20:D27" si="2">C20*$D$2</f>
        <v>475</v>
      </c>
      <c r="E20" s="6">
        <f t="shared" ref="E20:E27" si="3">C20*$E$2</f>
        <v>25</v>
      </c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>
        <f>C20</f>
        <v>500</v>
      </c>
      <c r="R20" s="8">
        <f>C20</f>
        <v>500</v>
      </c>
      <c r="S20" s="8">
        <f>C20</f>
        <v>500</v>
      </c>
      <c r="T20" s="8">
        <f>E20</f>
        <v>25</v>
      </c>
      <c r="U20" s="8">
        <f>E20</f>
        <v>25</v>
      </c>
      <c r="V20" s="8">
        <f>E20</f>
        <v>25</v>
      </c>
      <c r="W20" s="8"/>
      <c r="X20" s="8"/>
    </row>
    <row r="21" spans="1:29" x14ac:dyDescent="0.25">
      <c r="A21" s="22"/>
      <c r="B21" s="5" t="s">
        <v>23</v>
      </c>
      <c r="C21" s="6">
        <v>800</v>
      </c>
      <c r="D21" s="6">
        <f t="shared" si="2"/>
        <v>760</v>
      </c>
      <c r="E21" s="6">
        <f t="shared" si="3"/>
        <v>40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>
        <f>C21</f>
        <v>800</v>
      </c>
      <c r="S21" s="8">
        <f>C21</f>
        <v>800</v>
      </c>
      <c r="T21" s="8">
        <f>C21</f>
        <v>800</v>
      </c>
      <c r="U21" s="8">
        <f>E21</f>
        <v>40</v>
      </c>
      <c r="V21" s="8">
        <f>E21</f>
        <v>40</v>
      </c>
      <c r="W21" s="8">
        <f>E21</f>
        <v>40</v>
      </c>
      <c r="X21" s="8"/>
    </row>
    <row r="22" spans="1:29" x14ac:dyDescent="0.25">
      <c r="A22" s="22"/>
      <c r="B22" s="5" t="s">
        <v>24</v>
      </c>
      <c r="C22" s="6">
        <v>800</v>
      </c>
      <c r="D22" s="6">
        <f t="shared" si="2"/>
        <v>760</v>
      </c>
      <c r="E22" s="6">
        <f t="shared" si="3"/>
        <v>40</v>
      </c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>
        <f>C22</f>
        <v>800</v>
      </c>
      <c r="T22" s="8">
        <f>C22</f>
        <v>800</v>
      </c>
      <c r="U22" s="8">
        <f>C22</f>
        <v>800</v>
      </c>
      <c r="V22" s="8">
        <f>E22</f>
        <v>40</v>
      </c>
      <c r="W22" s="8">
        <f>E22</f>
        <v>40</v>
      </c>
      <c r="X22" s="8">
        <f>E22</f>
        <v>40</v>
      </c>
    </row>
    <row r="23" spans="1:29" x14ac:dyDescent="0.25">
      <c r="A23" s="22"/>
      <c r="B23" s="5" t="s">
        <v>25</v>
      </c>
      <c r="C23" s="6">
        <v>800</v>
      </c>
      <c r="D23" s="6">
        <f t="shared" si="2"/>
        <v>760</v>
      </c>
      <c r="E23" s="6">
        <f t="shared" si="3"/>
        <v>40</v>
      </c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>
        <f>C23</f>
        <v>800</v>
      </c>
      <c r="U23" s="8">
        <f>C23</f>
        <v>800</v>
      </c>
      <c r="V23" s="8">
        <f>C23</f>
        <v>800</v>
      </c>
      <c r="W23" s="8">
        <f>E23</f>
        <v>40</v>
      </c>
      <c r="X23" s="8">
        <f>E23</f>
        <v>40</v>
      </c>
      <c r="Y23">
        <f>E23</f>
        <v>40</v>
      </c>
    </row>
    <row r="24" spans="1:29" x14ac:dyDescent="0.25">
      <c r="A24" s="22"/>
      <c r="B24" s="5" t="s">
        <v>26</v>
      </c>
      <c r="C24" s="6">
        <v>800</v>
      </c>
      <c r="D24" s="6">
        <f t="shared" si="2"/>
        <v>760</v>
      </c>
      <c r="E24" s="6">
        <f t="shared" si="3"/>
        <v>40</v>
      </c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>
        <f>C24</f>
        <v>800</v>
      </c>
      <c r="V24" s="8">
        <f>C24</f>
        <v>800</v>
      </c>
      <c r="W24" s="8">
        <f>C24</f>
        <v>800</v>
      </c>
      <c r="X24" s="8">
        <f>E24</f>
        <v>40</v>
      </c>
      <c r="Y24">
        <f>E24</f>
        <v>40</v>
      </c>
      <c r="Z24">
        <f>E24</f>
        <v>40</v>
      </c>
    </row>
    <row r="25" spans="1:29" x14ac:dyDescent="0.25">
      <c r="A25" s="22"/>
      <c r="B25" s="5" t="s">
        <v>27</v>
      </c>
      <c r="C25" s="6">
        <v>800</v>
      </c>
      <c r="D25" s="6">
        <f t="shared" si="2"/>
        <v>760</v>
      </c>
      <c r="E25" s="6">
        <f t="shared" si="3"/>
        <v>40</v>
      </c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>
        <f>C25</f>
        <v>800</v>
      </c>
      <c r="W25" s="8">
        <f>C25</f>
        <v>800</v>
      </c>
      <c r="X25" s="8">
        <f>C25</f>
        <v>800</v>
      </c>
      <c r="Y25">
        <f>E25</f>
        <v>40</v>
      </c>
      <c r="Z25">
        <f>E25</f>
        <v>40</v>
      </c>
      <c r="AA25">
        <f>E25</f>
        <v>40</v>
      </c>
    </row>
    <row r="26" spans="1:29" x14ac:dyDescent="0.25">
      <c r="A26" s="22"/>
      <c r="B26" s="5" t="s">
        <v>28</v>
      </c>
      <c r="C26" s="6">
        <v>800</v>
      </c>
      <c r="D26" s="6">
        <f t="shared" si="2"/>
        <v>760</v>
      </c>
      <c r="E26" s="6">
        <f t="shared" si="3"/>
        <v>40</v>
      </c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f>C26</f>
        <v>800</v>
      </c>
      <c r="X26" s="8">
        <f>C26</f>
        <v>800</v>
      </c>
      <c r="Y26">
        <f>C26</f>
        <v>800</v>
      </c>
      <c r="Z26">
        <f>E26</f>
        <v>40</v>
      </c>
      <c r="AA26">
        <f>E26</f>
        <v>40</v>
      </c>
      <c r="AB26">
        <f>E26</f>
        <v>40</v>
      </c>
    </row>
    <row r="27" spans="1:29" x14ac:dyDescent="0.25">
      <c r="A27" s="23"/>
      <c r="B27" s="5" t="s">
        <v>29</v>
      </c>
      <c r="C27" s="6">
        <v>800</v>
      </c>
      <c r="D27" s="6">
        <f t="shared" si="2"/>
        <v>760</v>
      </c>
      <c r="E27" s="6">
        <f t="shared" si="3"/>
        <v>40</v>
      </c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C27</f>
        <v>800</v>
      </c>
      <c r="Y27">
        <f>C27</f>
        <v>800</v>
      </c>
      <c r="Z27">
        <f>C27</f>
        <v>800</v>
      </c>
      <c r="AA27">
        <f>E27</f>
        <v>40</v>
      </c>
      <c r="AB27">
        <f>E27</f>
        <v>40</v>
      </c>
      <c r="AC27">
        <f>E27</f>
        <v>40</v>
      </c>
    </row>
    <row r="28" spans="1:29" s="10" customFormat="1" x14ac:dyDescent="0.25">
      <c r="A28" s="9"/>
      <c r="B28" s="5"/>
      <c r="C28" s="6"/>
      <c r="D28" s="6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9" s="10" customFormat="1" x14ac:dyDescent="0.25">
      <c r="A29" s="9"/>
      <c r="B29" s="5"/>
      <c r="C29" s="6"/>
      <c r="D29" s="6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9" s="10" customFormat="1" x14ac:dyDescent="0.25">
      <c r="A30" s="9"/>
      <c r="B30" s="5"/>
      <c r="C30" s="1"/>
      <c r="D30" s="1">
        <v>0.88</v>
      </c>
      <c r="E30" s="1">
        <v>0.12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9" s="10" customFormat="1" x14ac:dyDescent="0.25">
      <c r="A31" s="9"/>
      <c r="B31" s="5"/>
      <c r="C31" s="2" t="s">
        <v>32</v>
      </c>
      <c r="D31" s="2" t="s">
        <v>0</v>
      </c>
      <c r="E31" s="2" t="s">
        <v>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9" x14ac:dyDescent="0.25">
      <c r="A32" s="24" t="s">
        <v>15</v>
      </c>
      <c r="B32" s="5" t="s">
        <v>8</v>
      </c>
      <c r="C32" s="6">
        <v>114</v>
      </c>
      <c r="D32" s="6">
        <f>C32*$D$30</f>
        <v>100.32000000000001</v>
      </c>
      <c r="E32" s="6">
        <f>C32*$E$30</f>
        <v>13.68</v>
      </c>
      <c r="F32" s="7"/>
      <c r="G32" s="7"/>
      <c r="H32" s="7"/>
      <c r="I32" s="7"/>
      <c r="J32" s="7"/>
      <c r="K32" s="7"/>
      <c r="L32" s="7">
        <f>C32</f>
        <v>114</v>
      </c>
      <c r="M32" s="8">
        <f>C32</f>
        <v>114</v>
      </c>
      <c r="N32" s="8">
        <f>C32</f>
        <v>114</v>
      </c>
      <c r="O32" s="8">
        <f>E32</f>
        <v>13.68</v>
      </c>
      <c r="P32" s="8">
        <f>E32</f>
        <v>13.68</v>
      </c>
      <c r="Q32" s="8">
        <f>E32</f>
        <v>13.68</v>
      </c>
      <c r="R32" s="8"/>
      <c r="S32" s="8"/>
      <c r="T32" s="8"/>
      <c r="U32" s="8"/>
      <c r="V32" s="8"/>
      <c r="W32" s="8"/>
      <c r="X32" s="8"/>
    </row>
    <row r="33" spans="1:29" x14ac:dyDescent="0.25">
      <c r="A33" s="25"/>
      <c r="B33" s="5" t="s">
        <v>18</v>
      </c>
      <c r="C33" s="6">
        <v>495</v>
      </c>
      <c r="D33" s="6">
        <f t="shared" ref="D33:D44" si="4">C33*$D$30</f>
        <v>435.6</v>
      </c>
      <c r="E33" s="6">
        <f t="shared" ref="E33:E44" si="5">C33*$E$30</f>
        <v>59.4</v>
      </c>
      <c r="F33" s="7"/>
      <c r="G33" s="7"/>
      <c r="H33" s="7"/>
      <c r="I33" s="7"/>
      <c r="J33" s="7"/>
      <c r="K33" s="7"/>
      <c r="L33" s="7"/>
      <c r="M33" s="8">
        <f>C33</f>
        <v>495</v>
      </c>
      <c r="N33" s="8">
        <f>C33</f>
        <v>495</v>
      </c>
      <c r="O33" s="8">
        <f>C33</f>
        <v>495</v>
      </c>
      <c r="P33" s="8">
        <f>E33</f>
        <v>59.4</v>
      </c>
      <c r="Q33" s="8">
        <f>E33</f>
        <v>59.4</v>
      </c>
      <c r="R33" s="8">
        <f>E33</f>
        <v>59.4</v>
      </c>
      <c r="S33" s="8"/>
      <c r="T33" s="8"/>
      <c r="U33" s="8"/>
      <c r="V33" s="8"/>
      <c r="W33" s="8"/>
      <c r="X33" s="8"/>
    </row>
    <row r="34" spans="1:29" x14ac:dyDescent="0.25">
      <c r="A34" s="25"/>
      <c r="B34" s="5" t="s">
        <v>19</v>
      </c>
      <c r="C34" s="6">
        <v>543</v>
      </c>
      <c r="D34" s="6">
        <f t="shared" si="4"/>
        <v>477.84</v>
      </c>
      <c r="E34" s="6">
        <f t="shared" si="5"/>
        <v>65.16</v>
      </c>
      <c r="F34" s="7"/>
      <c r="G34" s="7"/>
      <c r="H34" s="7"/>
      <c r="I34" s="7"/>
      <c r="J34" s="7"/>
      <c r="K34" s="7"/>
      <c r="L34" s="7"/>
      <c r="M34" s="8"/>
      <c r="N34" s="8">
        <f>C34</f>
        <v>543</v>
      </c>
      <c r="O34" s="8">
        <f>C34</f>
        <v>543</v>
      </c>
      <c r="P34" s="8">
        <f>C34</f>
        <v>543</v>
      </c>
      <c r="Q34" s="8">
        <f>E34</f>
        <v>65.16</v>
      </c>
      <c r="R34" s="8">
        <f>E34</f>
        <v>65.16</v>
      </c>
      <c r="S34" s="8">
        <f>E34</f>
        <v>65.16</v>
      </c>
      <c r="T34" s="8"/>
      <c r="U34" s="8"/>
      <c r="V34" s="8"/>
      <c r="W34" s="8"/>
      <c r="X34" s="8"/>
    </row>
    <row r="35" spans="1:29" s="10" customFormat="1" x14ac:dyDescent="0.25">
      <c r="A35" s="25"/>
      <c r="B35" s="5" t="s">
        <v>20</v>
      </c>
      <c r="C35" s="6">
        <v>541</v>
      </c>
      <c r="D35" s="6">
        <f t="shared" si="4"/>
        <v>476.08</v>
      </c>
      <c r="E35" s="6">
        <f t="shared" si="5"/>
        <v>64.92</v>
      </c>
      <c r="F35" s="7"/>
      <c r="G35" s="7"/>
      <c r="H35" s="7"/>
      <c r="I35" s="7"/>
      <c r="J35" s="7"/>
      <c r="K35" s="7"/>
      <c r="L35" s="7"/>
      <c r="M35" s="8"/>
      <c r="N35" s="8"/>
      <c r="O35" s="8">
        <f>C35</f>
        <v>541</v>
      </c>
      <c r="P35" s="8">
        <f>C35</f>
        <v>541</v>
      </c>
      <c r="Q35" s="8">
        <f>C35</f>
        <v>541</v>
      </c>
      <c r="R35" s="8">
        <f>E35</f>
        <v>64.92</v>
      </c>
      <c r="S35" s="8">
        <f>E35</f>
        <v>64.92</v>
      </c>
      <c r="T35" s="8">
        <f>E35</f>
        <v>64.92</v>
      </c>
      <c r="U35" s="8"/>
      <c r="V35" s="8"/>
      <c r="W35" s="8"/>
      <c r="X35" s="8"/>
    </row>
    <row r="36" spans="1:29" s="10" customFormat="1" x14ac:dyDescent="0.25">
      <c r="A36" s="25"/>
      <c r="B36" s="5" t="s">
        <v>21</v>
      </c>
      <c r="C36" s="6">
        <v>700</v>
      </c>
      <c r="D36" s="6">
        <f t="shared" si="4"/>
        <v>616</v>
      </c>
      <c r="E36" s="6">
        <f t="shared" si="5"/>
        <v>84</v>
      </c>
      <c r="F36" s="7"/>
      <c r="G36" s="7"/>
      <c r="H36" s="7"/>
      <c r="I36" s="7"/>
      <c r="J36" s="7"/>
      <c r="K36" s="7"/>
      <c r="L36" s="7"/>
      <c r="M36" s="8"/>
      <c r="N36" s="8"/>
      <c r="O36" s="8"/>
      <c r="P36" s="8">
        <f>C36</f>
        <v>700</v>
      </c>
      <c r="Q36" s="8">
        <f>C36</f>
        <v>700</v>
      </c>
      <c r="R36" s="8">
        <f>C36</f>
        <v>700</v>
      </c>
      <c r="S36" s="8">
        <f>E36</f>
        <v>84</v>
      </c>
      <c r="T36" s="8">
        <f>E36</f>
        <v>84</v>
      </c>
      <c r="U36" s="8">
        <f>E36</f>
        <v>84</v>
      </c>
      <c r="V36" s="8"/>
      <c r="W36" s="8"/>
      <c r="X36" s="8"/>
    </row>
    <row r="37" spans="1:29" s="10" customFormat="1" x14ac:dyDescent="0.25">
      <c r="A37" s="25"/>
      <c r="B37" s="5" t="s">
        <v>22</v>
      </c>
      <c r="C37" s="6">
        <v>700</v>
      </c>
      <c r="D37" s="6">
        <f t="shared" si="4"/>
        <v>616</v>
      </c>
      <c r="E37" s="6">
        <f t="shared" si="5"/>
        <v>84</v>
      </c>
      <c r="F37" s="7"/>
      <c r="G37" s="7"/>
      <c r="H37" s="7"/>
      <c r="I37" s="7"/>
      <c r="J37" s="7"/>
      <c r="K37" s="7"/>
      <c r="L37" s="7"/>
      <c r="M37" s="8"/>
      <c r="N37" s="8"/>
      <c r="O37" s="8"/>
      <c r="P37" s="8"/>
      <c r="Q37" s="8">
        <f>C37</f>
        <v>700</v>
      </c>
      <c r="R37" s="8">
        <f>C37</f>
        <v>700</v>
      </c>
      <c r="S37" s="8">
        <f>C37</f>
        <v>700</v>
      </c>
      <c r="T37" s="8">
        <f>E37</f>
        <v>84</v>
      </c>
      <c r="U37" s="8">
        <f>E37</f>
        <v>84</v>
      </c>
      <c r="V37" s="8">
        <f>E37</f>
        <v>84</v>
      </c>
      <c r="W37" s="8"/>
      <c r="X37" s="8"/>
    </row>
    <row r="38" spans="1:29" s="10" customFormat="1" x14ac:dyDescent="0.25">
      <c r="A38" s="25"/>
      <c r="B38" s="5" t="s">
        <v>23</v>
      </c>
      <c r="C38" s="6">
        <v>1000</v>
      </c>
      <c r="D38" s="6">
        <f t="shared" si="4"/>
        <v>880</v>
      </c>
      <c r="E38" s="6">
        <f t="shared" si="5"/>
        <v>120</v>
      </c>
      <c r="F38" s="7"/>
      <c r="G38" s="7"/>
      <c r="H38" s="7"/>
      <c r="I38" s="7"/>
      <c r="J38" s="7"/>
      <c r="K38" s="7"/>
      <c r="L38" s="7"/>
      <c r="M38" s="8"/>
      <c r="N38" s="8"/>
      <c r="O38" s="8"/>
      <c r="P38" s="8"/>
      <c r="Q38" s="8"/>
      <c r="R38" s="8">
        <f>C38</f>
        <v>1000</v>
      </c>
      <c r="S38" s="8">
        <f>C38</f>
        <v>1000</v>
      </c>
      <c r="T38" s="8">
        <f>C38</f>
        <v>1000</v>
      </c>
      <c r="U38" s="8">
        <f>E38</f>
        <v>120</v>
      </c>
      <c r="V38" s="8">
        <f>E38</f>
        <v>120</v>
      </c>
      <c r="W38" s="8">
        <f>E38</f>
        <v>120</v>
      </c>
      <c r="X38" s="8"/>
    </row>
    <row r="39" spans="1:29" s="10" customFormat="1" x14ac:dyDescent="0.25">
      <c r="A39" s="25"/>
      <c r="B39" s="5" t="s">
        <v>24</v>
      </c>
      <c r="C39" s="6">
        <v>1000</v>
      </c>
      <c r="D39" s="6">
        <f t="shared" si="4"/>
        <v>880</v>
      </c>
      <c r="E39" s="6">
        <f t="shared" si="5"/>
        <v>120</v>
      </c>
      <c r="F39" s="7"/>
      <c r="G39" s="7"/>
      <c r="H39" s="7"/>
      <c r="I39" s="7"/>
      <c r="J39" s="7"/>
      <c r="K39" s="7"/>
      <c r="L39" s="7"/>
      <c r="M39" s="8"/>
      <c r="N39" s="8"/>
      <c r="O39" s="8"/>
      <c r="P39" s="8"/>
      <c r="Q39" s="8"/>
      <c r="R39" s="8"/>
      <c r="S39" s="8">
        <f>C39</f>
        <v>1000</v>
      </c>
      <c r="T39" s="8">
        <f>C39</f>
        <v>1000</v>
      </c>
      <c r="U39" s="8">
        <f>C39</f>
        <v>1000</v>
      </c>
      <c r="V39" s="8">
        <f>E39</f>
        <v>120</v>
      </c>
      <c r="W39" s="8">
        <f>E39</f>
        <v>120</v>
      </c>
      <c r="X39" s="8">
        <f>E39</f>
        <v>120</v>
      </c>
    </row>
    <row r="40" spans="1:29" s="10" customFormat="1" x14ac:dyDescent="0.25">
      <c r="A40" s="25"/>
      <c r="B40" s="5" t="s">
        <v>25</v>
      </c>
      <c r="C40" s="6">
        <v>1000</v>
      </c>
      <c r="D40" s="6">
        <f t="shared" si="4"/>
        <v>880</v>
      </c>
      <c r="E40" s="6">
        <f t="shared" si="5"/>
        <v>120</v>
      </c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  <c r="R40" s="8"/>
      <c r="S40" s="8"/>
      <c r="T40" s="8">
        <f>C40</f>
        <v>1000</v>
      </c>
      <c r="U40" s="8">
        <f>C40</f>
        <v>1000</v>
      </c>
      <c r="V40" s="8">
        <f>C40</f>
        <v>1000</v>
      </c>
      <c r="W40" s="8">
        <f>E40</f>
        <v>120</v>
      </c>
      <c r="X40" s="8">
        <f>E40</f>
        <v>120</v>
      </c>
      <c r="Y40" s="10">
        <f>E40</f>
        <v>120</v>
      </c>
    </row>
    <row r="41" spans="1:29" s="10" customFormat="1" x14ac:dyDescent="0.25">
      <c r="A41" s="25"/>
      <c r="B41" s="5" t="s">
        <v>26</v>
      </c>
      <c r="C41" s="6">
        <v>1000</v>
      </c>
      <c r="D41" s="6">
        <f t="shared" si="4"/>
        <v>880</v>
      </c>
      <c r="E41" s="6">
        <f t="shared" si="5"/>
        <v>120</v>
      </c>
      <c r="F41" s="7"/>
      <c r="G41" s="7"/>
      <c r="H41" s="7"/>
      <c r="I41" s="7"/>
      <c r="J41" s="7"/>
      <c r="K41" s="7"/>
      <c r="L41" s="7"/>
      <c r="M41" s="8"/>
      <c r="N41" s="8"/>
      <c r="O41" s="8"/>
      <c r="P41" s="8"/>
      <c r="Q41" s="8"/>
      <c r="R41" s="8"/>
      <c r="S41" s="8"/>
      <c r="T41" s="8"/>
      <c r="U41" s="8">
        <f>C41</f>
        <v>1000</v>
      </c>
      <c r="V41" s="8">
        <f>C41</f>
        <v>1000</v>
      </c>
      <c r="W41" s="8">
        <f>C41</f>
        <v>1000</v>
      </c>
      <c r="X41" s="8">
        <f>E41</f>
        <v>120</v>
      </c>
      <c r="Y41" s="10">
        <f>E41</f>
        <v>120</v>
      </c>
      <c r="Z41" s="10">
        <f>E41</f>
        <v>120</v>
      </c>
    </row>
    <row r="42" spans="1:29" s="10" customFormat="1" x14ac:dyDescent="0.25">
      <c r="A42" s="25"/>
      <c r="B42" s="5" t="s">
        <v>27</v>
      </c>
      <c r="C42" s="6">
        <v>1000</v>
      </c>
      <c r="D42" s="6">
        <f t="shared" si="4"/>
        <v>880</v>
      </c>
      <c r="E42" s="6">
        <f t="shared" si="5"/>
        <v>120</v>
      </c>
      <c r="F42" s="7"/>
      <c r="G42" s="7"/>
      <c r="H42" s="7"/>
      <c r="I42" s="7"/>
      <c r="J42" s="7"/>
      <c r="K42" s="7"/>
      <c r="L42" s="7"/>
      <c r="M42" s="8"/>
      <c r="N42" s="8"/>
      <c r="O42" s="8"/>
      <c r="P42" s="8"/>
      <c r="Q42" s="8"/>
      <c r="R42" s="8"/>
      <c r="S42" s="8"/>
      <c r="T42" s="8"/>
      <c r="U42" s="8"/>
      <c r="V42" s="8">
        <f>C42</f>
        <v>1000</v>
      </c>
      <c r="W42" s="8">
        <f>C42</f>
        <v>1000</v>
      </c>
      <c r="X42" s="8">
        <f>C42</f>
        <v>1000</v>
      </c>
      <c r="Y42" s="10">
        <f>E42</f>
        <v>120</v>
      </c>
      <c r="Z42" s="10">
        <f>E42</f>
        <v>120</v>
      </c>
      <c r="AA42" s="10">
        <f>E42</f>
        <v>120</v>
      </c>
    </row>
    <row r="43" spans="1:29" s="10" customFormat="1" x14ac:dyDescent="0.25">
      <c r="A43" s="25"/>
      <c r="B43" s="5" t="s">
        <v>28</v>
      </c>
      <c r="C43" s="6">
        <v>1000</v>
      </c>
      <c r="D43" s="6">
        <f t="shared" si="4"/>
        <v>880</v>
      </c>
      <c r="E43" s="6">
        <f t="shared" si="5"/>
        <v>120</v>
      </c>
      <c r="F43" s="7"/>
      <c r="G43" s="7"/>
      <c r="H43" s="7"/>
      <c r="I43" s="7"/>
      <c r="J43" s="7"/>
      <c r="K43" s="7"/>
      <c r="L43" s="7"/>
      <c r="M43" s="8"/>
      <c r="N43" s="8"/>
      <c r="O43" s="8"/>
      <c r="P43" s="8"/>
      <c r="Q43" s="8"/>
      <c r="R43" s="8"/>
      <c r="S43" s="8"/>
      <c r="T43" s="8"/>
      <c r="U43" s="8"/>
      <c r="V43" s="8"/>
      <c r="W43" s="8">
        <f>C43</f>
        <v>1000</v>
      </c>
      <c r="X43" s="8">
        <f>C43</f>
        <v>1000</v>
      </c>
      <c r="Y43" s="10">
        <f>C43</f>
        <v>1000</v>
      </c>
      <c r="Z43" s="10">
        <f>E43</f>
        <v>120</v>
      </c>
      <c r="AA43" s="10">
        <f>E43</f>
        <v>120</v>
      </c>
      <c r="AB43" s="10">
        <f>E43</f>
        <v>120</v>
      </c>
    </row>
    <row r="44" spans="1:29" s="10" customFormat="1" x14ac:dyDescent="0.25">
      <c r="A44" s="26"/>
      <c r="B44" s="5" t="s">
        <v>29</v>
      </c>
      <c r="C44" s="6">
        <v>1000</v>
      </c>
      <c r="D44" s="6">
        <f t="shared" si="4"/>
        <v>880</v>
      </c>
      <c r="E44" s="6">
        <f t="shared" si="5"/>
        <v>120</v>
      </c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>
        <f>C44</f>
        <v>1000</v>
      </c>
      <c r="Y44" s="10">
        <f>C44</f>
        <v>1000</v>
      </c>
      <c r="Z44" s="10">
        <f>C44</f>
        <v>1000</v>
      </c>
      <c r="AA44" s="10">
        <f>E44</f>
        <v>120</v>
      </c>
      <c r="AB44" s="10">
        <f>E44</f>
        <v>120</v>
      </c>
      <c r="AC44" s="10">
        <f>E44</f>
        <v>120</v>
      </c>
    </row>
    <row r="45" spans="1:29" s="10" customFormat="1" x14ac:dyDescent="0.25"/>
    <row r="46" spans="1:29" x14ac:dyDescent="0.25">
      <c r="A46" s="18" t="s">
        <v>16</v>
      </c>
      <c r="B46" s="18"/>
      <c r="C46" s="18"/>
      <c r="D46" s="18"/>
      <c r="E46" s="18"/>
      <c r="F46" s="13">
        <f>SUM(F4:F27)</f>
        <v>730</v>
      </c>
      <c r="G46" s="13">
        <f t="shared" ref="G46:X46" si="6">SUM(G4:G27)</f>
        <v>1630</v>
      </c>
      <c r="H46" s="13">
        <f t="shared" si="6"/>
        <v>2018</v>
      </c>
      <c r="I46" s="13">
        <f t="shared" si="6"/>
        <v>2323.5</v>
      </c>
      <c r="J46" s="13">
        <f t="shared" si="6"/>
        <v>2619.5</v>
      </c>
      <c r="K46" s="13">
        <f t="shared" si="6"/>
        <v>3005.9</v>
      </c>
      <c r="L46" s="13">
        <f t="shared" si="6"/>
        <v>2754.35</v>
      </c>
      <c r="M46" s="16">
        <f t="shared" si="6"/>
        <v>2008.9</v>
      </c>
      <c r="N46" s="16">
        <f t="shared" si="6"/>
        <v>1727.25</v>
      </c>
      <c r="O46" s="16">
        <f t="shared" si="6"/>
        <v>1401</v>
      </c>
      <c r="P46" s="16">
        <f t="shared" si="6"/>
        <v>1470.1</v>
      </c>
      <c r="Q46" s="16">
        <f t="shared" si="6"/>
        <v>1500.1</v>
      </c>
      <c r="R46" s="16">
        <f t="shared" si="6"/>
        <v>1863.45</v>
      </c>
      <c r="S46" s="16">
        <f t="shared" si="6"/>
        <v>2168.8000000000002</v>
      </c>
      <c r="T46" s="16">
        <f t="shared" si="6"/>
        <v>2471.0500000000002</v>
      </c>
      <c r="U46" s="16">
        <f t="shared" si="6"/>
        <v>2490</v>
      </c>
      <c r="V46" s="16">
        <f t="shared" si="6"/>
        <v>2505</v>
      </c>
      <c r="W46" s="16">
        <f t="shared" si="6"/>
        <v>2520</v>
      </c>
      <c r="X46" s="16">
        <f t="shared" si="6"/>
        <v>2520</v>
      </c>
    </row>
    <row r="47" spans="1:29" x14ac:dyDescent="0.25">
      <c r="A47" s="18" t="s">
        <v>30</v>
      </c>
      <c r="B47" s="18"/>
      <c r="C47" s="18"/>
      <c r="D47" s="18"/>
      <c r="E47" s="18"/>
      <c r="F47" s="12"/>
      <c r="G47" s="12"/>
      <c r="H47" s="12"/>
      <c r="I47" s="12"/>
      <c r="J47" s="12"/>
      <c r="K47" s="12"/>
      <c r="L47" s="12"/>
      <c r="M47" s="12"/>
      <c r="N47" s="12"/>
      <c r="O47" s="12">
        <v>10550</v>
      </c>
      <c r="P47" s="12"/>
      <c r="Q47" s="12"/>
      <c r="R47" s="12"/>
      <c r="S47" s="12"/>
      <c r="T47" s="12"/>
      <c r="U47" s="12"/>
      <c r="V47" s="12"/>
      <c r="W47" s="12"/>
      <c r="X47" s="12"/>
    </row>
    <row r="48" spans="1:29" x14ac:dyDescent="0.25">
      <c r="A48" s="18" t="s">
        <v>31</v>
      </c>
      <c r="B48" s="18"/>
      <c r="C48" s="18"/>
      <c r="D48" s="18"/>
      <c r="E48" s="18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>
        <v>5.5</v>
      </c>
      <c r="U48" s="17"/>
      <c r="V48" s="12"/>
      <c r="W48" s="12"/>
      <c r="X48" s="12"/>
    </row>
    <row r="49" spans="1:24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2" spans="1:24" x14ac:dyDescent="0.25">
      <c r="A52" s="18" t="s">
        <v>17</v>
      </c>
      <c r="B52" s="18"/>
      <c r="C52" s="18"/>
      <c r="D52" s="18"/>
      <c r="E52" s="18"/>
      <c r="F52" s="18"/>
      <c r="G52" s="18"/>
      <c r="H52" s="18"/>
      <c r="I52" s="18"/>
      <c r="J52" s="15">
        <f>SUM(J32:J44)</f>
        <v>0</v>
      </c>
      <c r="K52" s="15">
        <f t="shared" ref="K52:X52" si="7">SUM(K32:K44)</f>
        <v>0</v>
      </c>
      <c r="L52" s="15">
        <f t="shared" si="7"/>
        <v>114</v>
      </c>
      <c r="M52" s="16">
        <f t="shared" si="7"/>
        <v>609</v>
      </c>
      <c r="N52" s="16">
        <f t="shared" si="7"/>
        <v>1152</v>
      </c>
      <c r="O52" s="16">
        <f t="shared" si="7"/>
        <v>1592.68</v>
      </c>
      <c r="P52" s="16">
        <f t="shared" si="7"/>
        <v>1857.08</v>
      </c>
      <c r="Q52" s="16">
        <f t="shared" si="7"/>
        <v>2079.2399999999998</v>
      </c>
      <c r="R52" s="16">
        <f t="shared" si="7"/>
        <v>2589.48</v>
      </c>
      <c r="S52" s="16">
        <f t="shared" si="7"/>
        <v>2914.08</v>
      </c>
      <c r="T52" s="16">
        <f t="shared" si="7"/>
        <v>3232.92</v>
      </c>
      <c r="U52" s="16">
        <f t="shared" si="7"/>
        <v>3288</v>
      </c>
      <c r="V52" s="16">
        <f t="shared" si="7"/>
        <v>3324</v>
      </c>
      <c r="W52" s="16">
        <f t="shared" si="7"/>
        <v>3360</v>
      </c>
      <c r="X52" s="16">
        <f t="shared" si="7"/>
        <v>3360</v>
      </c>
    </row>
    <row r="53" spans="1:24" x14ac:dyDescent="0.25">
      <c r="A53" s="18" t="s">
        <v>30</v>
      </c>
      <c r="B53" s="18"/>
      <c r="C53" s="18"/>
      <c r="D53" s="18"/>
      <c r="E53" s="18"/>
      <c r="F53" s="18"/>
      <c r="G53" s="18"/>
      <c r="H53" s="18"/>
      <c r="I53" s="18"/>
      <c r="J53" s="2"/>
      <c r="K53" s="2"/>
      <c r="L53" s="2"/>
      <c r="M53" s="2"/>
      <c r="N53" s="2"/>
      <c r="O53" s="12">
        <v>6492</v>
      </c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5">
      <c r="A54" s="18" t="s">
        <v>31</v>
      </c>
      <c r="B54" s="18"/>
      <c r="C54" s="18"/>
      <c r="D54" s="18"/>
      <c r="E54" s="18"/>
      <c r="F54" s="18"/>
      <c r="G54" s="18"/>
      <c r="H54" s="18"/>
      <c r="I54" s="18"/>
      <c r="J54" s="2"/>
      <c r="K54" s="2"/>
      <c r="L54" s="2"/>
      <c r="M54" s="2"/>
      <c r="N54" s="2"/>
      <c r="O54" s="2"/>
      <c r="P54" s="2"/>
      <c r="Q54" s="2">
        <v>2.5</v>
      </c>
      <c r="R54" s="17"/>
      <c r="S54" s="2"/>
      <c r="T54" s="2"/>
      <c r="U54" s="2"/>
      <c r="V54" s="2"/>
      <c r="W54" s="2"/>
      <c r="X54" s="2"/>
    </row>
  </sheetData>
  <mergeCells count="11">
    <mergeCell ref="A47:E47"/>
    <mergeCell ref="A48:E48"/>
    <mergeCell ref="A52:I52"/>
    <mergeCell ref="A53:I53"/>
    <mergeCell ref="A54:I54"/>
    <mergeCell ref="A46:E46"/>
    <mergeCell ref="C1:E1"/>
    <mergeCell ref="F2:L2"/>
    <mergeCell ref="M2:X2"/>
    <mergeCell ref="A4:A27"/>
    <mergeCell ref="A32:A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opLeftCell="A40" workbookViewId="0">
      <selection activeCell="S54" sqref="S54"/>
    </sheetView>
  </sheetViews>
  <sheetFormatPr defaultRowHeight="15" x14ac:dyDescent="0.25"/>
  <cols>
    <col min="1" max="1" width="11.140625" customWidth="1"/>
    <col min="2" max="2" width="12.7109375" bestFit="1" customWidth="1"/>
    <col min="3" max="3" width="11" customWidth="1"/>
    <col min="6" max="8" width="0" hidden="1" customWidth="1"/>
    <col min="9" max="9" width="10.7109375" hidden="1" customWidth="1"/>
    <col min="10" max="10" width="0" hidden="1" customWidth="1"/>
    <col min="11" max="11" width="11" hidden="1" customWidth="1"/>
    <col min="12" max="12" width="13.42578125" hidden="1" customWidth="1"/>
    <col min="13" max="13" width="12.140625" customWidth="1"/>
    <col min="24" max="24" width="10.85546875" customWidth="1"/>
  </cols>
  <sheetData>
    <row r="1" spans="1:24" x14ac:dyDescent="0.25">
      <c r="C1" s="19"/>
      <c r="D1" s="19"/>
      <c r="E1" s="19"/>
    </row>
    <row r="2" spans="1:24" x14ac:dyDescent="0.25">
      <c r="C2" s="1"/>
      <c r="D2" s="1">
        <v>0.95</v>
      </c>
      <c r="E2" s="1">
        <v>0.05</v>
      </c>
      <c r="F2" s="20">
        <v>2018</v>
      </c>
      <c r="G2" s="20"/>
      <c r="H2" s="20"/>
      <c r="I2" s="20"/>
      <c r="J2" s="20"/>
      <c r="K2" s="20"/>
      <c r="L2" s="20"/>
      <c r="M2" s="19">
        <v>2019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x14ac:dyDescent="0.25">
      <c r="B3" s="2"/>
      <c r="C3" s="2">
        <v>2018</v>
      </c>
      <c r="D3" s="2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  <c r="X3" s="4" t="s">
        <v>8</v>
      </c>
    </row>
    <row r="4" spans="1:24" x14ac:dyDescent="0.25">
      <c r="A4" s="21" t="s">
        <v>14</v>
      </c>
      <c r="B4" s="5" t="s">
        <v>9</v>
      </c>
      <c r="C4" s="6">
        <v>1000</v>
      </c>
      <c r="D4" s="6">
        <f t="shared" ref="D4:D17" si="0">C4*$D$2</f>
        <v>950</v>
      </c>
      <c r="E4" s="6">
        <f t="shared" ref="E4:E17" si="1">C4*$E$2</f>
        <v>50</v>
      </c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x14ac:dyDescent="0.25">
      <c r="A5" s="22"/>
      <c r="B5" s="5" t="s">
        <v>10</v>
      </c>
      <c r="C5" s="6">
        <v>900</v>
      </c>
      <c r="D5" s="6">
        <f t="shared" si="0"/>
        <v>855</v>
      </c>
      <c r="E5" s="6">
        <f t="shared" si="1"/>
        <v>45</v>
      </c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x14ac:dyDescent="0.25">
      <c r="A6" s="22"/>
      <c r="B6" s="5" t="s">
        <v>11</v>
      </c>
      <c r="C6" s="6">
        <v>800</v>
      </c>
      <c r="D6" s="6">
        <f t="shared" si="0"/>
        <v>760</v>
      </c>
      <c r="E6" s="6">
        <f t="shared" si="1"/>
        <v>40</v>
      </c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x14ac:dyDescent="0.25">
      <c r="A7" s="22"/>
      <c r="B7" s="5" t="s">
        <v>12</v>
      </c>
      <c r="C7" s="6">
        <v>1056</v>
      </c>
      <c r="D7" s="6">
        <f t="shared" si="0"/>
        <v>1003.1999999999999</v>
      </c>
      <c r="E7" s="6">
        <f t="shared" si="1"/>
        <v>52.800000000000004</v>
      </c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 s="22"/>
      <c r="B8" s="5" t="s">
        <v>13</v>
      </c>
      <c r="C8" s="6">
        <v>1020</v>
      </c>
      <c r="D8" s="6">
        <f t="shared" si="0"/>
        <v>969</v>
      </c>
      <c r="E8" s="6">
        <f t="shared" si="1"/>
        <v>51</v>
      </c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A9" s="22"/>
      <c r="B9" s="5" t="s">
        <v>2</v>
      </c>
      <c r="C9" s="6">
        <v>730</v>
      </c>
      <c r="D9" s="6">
        <f t="shared" si="0"/>
        <v>693.5</v>
      </c>
      <c r="E9" s="6">
        <f t="shared" si="1"/>
        <v>36.5</v>
      </c>
      <c r="F9" s="7">
        <f>C9</f>
        <v>730</v>
      </c>
      <c r="G9" s="7">
        <f>C9</f>
        <v>730</v>
      </c>
      <c r="H9" s="7">
        <f>C9</f>
        <v>730</v>
      </c>
      <c r="I9" s="7">
        <f>E9</f>
        <v>36.5</v>
      </c>
      <c r="J9" s="7">
        <f>E9</f>
        <v>36.5</v>
      </c>
      <c r="K9" s="7">
        <f>E9</f>
        <v>36.5</v>
      </c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x14ac:dyDescent="0.25">
      <c r="A10" s="22"/>
      <c r="B10" s="5" t="s">
        <v>3</v>
      </c>
      <c r="C10" s="6">
        <v>900</v>
      </c>
      <c r="D10" s="6">
        <f t="shared" si="0"/>
        <v>855</v>
      </c>
      <c r="E10" s="6">
        <f t="shared" si="1"/>
        <v>45</v>
      </c>
      <c r="F10" s="7"/>
      <c r="G10" s="7">
        <f>C10</f>
        <v>900</v>
      </c>
      <c r="H10" s="7">
        <f>C10</f>
        <v>900</v>
      </c>
      <c r="I10" s="7">
        <f>C10</f>
        <v>900</v>
      </c>
      <c r="J10" s="7">
        <f>E10</f>
        <v>45</v>
      </c>
      <c r="K10" s="7">
        <f>E10</f>
        <v>45</v>
      </c>
      <c r="L10" s="7">
        <f>E10</f>
        <v>45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x14ac:dyDescent="0.25">
      <c r="A11" s="22"/>
      <c r="B11" s="5" t="s">
        <v>4</v>
      </c>
      <c r="C11" s="6">
        <v>388</v>
      </c>
      <c r="D11" s="6">
        <f t="shared" si="0"/>
        <v>368.59999999999997</v>
      </c>
      <c r="E11" s="6">
        <f t="shared" si="1"/>
        <v>19.400000000000002</v>
      </c>
      <c r="F11" s="7"/>
      <c r="G11" s="7"/>
      <c r="H11" s="7">
        <f>C11</f>
        <v>388</v>
      </c>
      <c r="I11" s="7">
        <f>C11</f>
        <v>388</v>
      </c>
      <c r="J11" s="7">
        <f>C11</f>
        <v>388</v>
      </c>
      <c r="K11" s="7">
        <f>E11</f>
        <v>19.400000000000002</v>
      </c>
      <c r="L11" s="7">
        <f>E11</f>
        <v>19.400000000000002</v>
      </c>
      <c r="M11" s="8">
        <f>E11</f>
        <v>19.400000000000002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x14ac:dyDescent="0.25">
      <c r="A12" s="22"/>
      <c r="B12" s="5" t="s">
        <v>5</v>
      </c>
      <c r="C12" s="6">
        <v>999</v>
      </c>
      <c r="D12" s="6">
        <f t="shared" si="0"/>
        <v>949.05</v>
      </c>
      <c r="E12" s="6">
        <f t="shared" si="1"/>
        <v>49.95</v>
      </c>
      <c r="F12" s="7"/>
      <c r="G12" s="7"/>
      <c r="H12" s="7"/>
      <c r="I12" s="7">
        <f>C12</f>
        <v>999</v>
      </c>
      <c r="J12" s="7">
        <f>C12</f>
        <v>999</v>
      </c>
      <c r="K12" s="7">
        <f>C12</f>
        <v>999</v>
      </c>
      <c r="L12" s="7">
        <f>E12</f>
        <v>49.95</v>
      </c>
      <c r="M12" s="8">
        <f>E12</f>
        <v>49.95</v>
      </c>
      <c r="N12" s="8">
        <f>E12</f>
        <v>49.95</v>
      </c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x14ac:dyDescent="0.25">
      <c r="A13" s="22"/>
      <c r="B13" s="5" t="s">
        <v>6</v>
      </c>
      <c r="C13" s="6">
        <v>1151</v>
      </c>
      <c r="D13" s="6">
        <f t="shared" si="0"/>
        <v>1093.45</v>
      </c>
      <c r="E13" s="6">
        <f t="shared" si="1"/>
        <v>57.550000000000004</v>
      </c>
      <c r="F13" s="7"/>
      <c r="G13" s="7"/>
      <c r="H13" s="7"/>
      <c r="I13" s="7"/>
      <c r="J13" s="7">
        <f>C13</f>
        <v>1151</v>
      </c>
      <c r="K13" s="7">
        <f>C13</f>
        <v>1151</v>
      </c>
      <c r="L13" s="7">
        <f>C13</f>
        <v>1151</v>
      </c>
      <c r="M13" s="8">
        <f>E13</f>
        <v>57.550000000000004</v>
      </c>
      <c r="N13" s="8">
        <f>E13</f>
        <v>57.550000000000004</v>
      </c>
      <c r="O13" s="8">
        <f>E13</f>
        <v>57.550000000000004</v>
      </c>
      <c r="P13" s="8"/>
      <c r="Q13" s="8"/>
      <c r="R13" s="8"/>
      <c r="S13" s="8"/>
      <c r="T13" s="8"/>
      <c r="U13" s="8"/>
      <c r="V13" s="8"/>
      <c r="W13" s="8"/>
      <c r="X13" s="8"/>
    </row>
    <row r="14" spans="1:24" x14ac:dyDescent="0.25">
      <c r="A14" s="22"/>
      <c r="B14" s="5" t="s">
        <v>7</v>
      </c>
      <c r="C14" s="6">
        <v>755</v>
      </c>
      <c r="D14" s="6">
        <f t="shared" si="0"/>
        <v>717.25</v>
      </c>
      <c r="E14" s="6">
        <f t="shared" si="1"/>
        <v>37.75</v>
      </c>
      <c r="F14" s="7"/>
      <c r="G14" s="7"/>
      <c r="H14" s="7"/>
      <c r="I14" s="7"/>
      <c r="J14" s="7"/>
      <c r="K14" s="7">
        <f>C14</f>
        <v>755</v>
      </c>
      <c r="L14" s="7">
        <f>C14</f>
        <v>755</v>
      </c>
      <c r="M14" s="8">
        <f>C14</f>
        <v>755</v>
      </c>
      <c r="N14" s="8">
        <f>E14</f>
        <v>37.75</v>
      </c>
      <c r="O14" s="8">
        <f>E14</f>
        <v>37.75</v>
      </c>
      <c r="P14" s="8">
        <f>E14</f>
        <v>37.75</v>
      </c>
      <c r="Q14" s="8"/>
      <c r="R14" s="8"/>
      <c r="S14" s="8"/>
      <c r="T14" s="8"/>
      <c r="U14" s="8"/>
      <c r="V14" s="8"/>
      <c r="W14" s="8"/>
      <c r="X14" s="8"/>
    </row>
    <row r="15" spans="1:24" x14ac:dyDescent="0.25">
      <c r="A15" s="22"/>
      <c r="B15" s="5" t="s">
        <v>8</v>
      </c>
      <c r="C15" s="6">
        <v>734</v>
      </c>
      <c r="D15" s="6">
        <f t="shared" si="0"/>
        <v>697.3</v>
      </c>
      <c r="E15" s="6">
        <f t="shared" si="1"/>
        <v>36.700000000000003</v>
      </c>
      <c r="F15" s="7"/>
      <c r="G15" s="7"/>
      <c r="H15" s="7"/>
      <c r="I15" s="7"/>
      <c r="J15" s="7"/>
      <c r="K15" s="7"/>
      <c r="L15" s="7">
        <f>C15</f>
        <v>734</v>
      </c>
      <c r="M15" s="8">
        <f>C15</f>
        <v>734</v>
      </c>
      <c r="N15" s="8">
        <f>C15</f>
        <v>734</v>
      </c>
      <c r="O15" s="8">
        <f>E15</f>
        <v>36.700000000000003</v>
      </c>
      <c r="P15" s="8">
        <f>E15</f>
        <v>36.700000000000003</v>
      </c>
      <c r="Q15" s="8">
        <f>E15</f>
        <v>36.700000000000003</v>
      </c>
      <c r="R15" s="8"/>
      <c r="S15" s="8"/>
      <c r="T15" s="8"/>
      <c r="U15" s="8"/>
      <c r="V15" s="8"/>
      <c r="W15" s="8"/>
      <c r="X15" s="8"/>
    </row>
    <row r="16" spans="1:24" x14ac:dyDescent="0.25">
      <c r="A16" s="22"/>
      <c r="B16" s="5" t="s">
        <v>9</v>
      </c>
      <c r="C16" s="6">
        <v>393</v>
      </c>
      <c r="D16" s="6">
        <f t="shared" si="0"/>
        <v>373.34999999999997</v>
      </c>
      <c r="E16" s="6">
        <f t="shared" si="1"/>
        <v>19.650000000000002</v>
      </c>
      <c r="F16" s="7"/>
      <c r="G16" s="7"/>
      <c r="H16" s="7"/>
      <c r="I16" s="7"/>
      <c r="J16" s="7"/>
      <c r="K16" s="7"/>
      <c r="L16" s="7"/>
      <c r="M16" s="8">
        <f>C16</f>
        <v>393</v>
      </c>
      <c r="N16" s="8">
        <f>C16</f>
        <v>393</v>
      </c>
      <c r="O16" s="8">
        <f>C16</f>
        <v>393</v>
      </c>
      <c r="P16" s="8">
        <f>E16</f>
        <v>19.650000000000002</v>
      </c>
      <c r="Q16" s="8">
        <f>E16</f>
        <v>19.650000000000002</v>
      </c>
      <c r="R16" s="8">
        <f>E16</f>
        <v>19.650000000000002</v>
      </c>
      <c r="S16" s="8"/>
      <c r="T16" s="8"/>
      <c r="U16" s="8"/>
      <c r="V16" s="8"/>
      <c r="W16" s="8"/>
      <c r="X16" s="8"/>
    </row>
    <row r="17" spans="1:29" x14ac:dyDescent="0.25">
      <c r="A17" s="22"/>
      <c r="B17" s="5" t="s">
        <v>10</v>
      </c>
      <c r="C17" s="6">
        <v>455</v>
      </c>
      <c r="D17" s="6">
        <f t="shared" si="0"/>
        <v>432.25</v>
      </c>
      <c r="E17" s="6">
        <f t="shared" si="1"/>
        <v>22.75</v>
      </c>
      <c r="F17" s="7"/>
      <c r="G17" s="7"/>
      <c r="H17" s="7"/>
      <c r="I17" s="7"/>
      <c r="J17" s="7"/>
      <c r="K17" s="7"/>
      <c r="L17" s="7"/>
      <c r="M17" s="8"/>
      <c r="N17" s="8">
        <f>C17</f>
        <v>455</v>
      </c>
      <c r="O17" s="8">
        <f>C17</f>
        <v>455</v>
      </c>
      <c r="P17" s="8">
        <f>C17</f>
        <v>455</v>
      </c>
      <c r="Q17" s="8">
        <f>E17</f>
        <v>22.75</v>
      </c>
      <c r="R17" s="8">
        <f>E17</f>
        <v>22.75</v>
      </c>
      <c r="S17" s="8">
        <f>E17</f>
        <v>22.75</v>
      </c>
      <c r="T17" s="8"/>
      <c r="U17" s="8"/>
      <c r="V17" s="8"/>
      <c r="W17" s="8"/>
      <c r="X17" s="8"/>
    </row>
    <row r="18" spans="1:29" x14ac:dyDescent="0.25">
      <c r="A18" s="22"/>
      <c r="B18" s="5" t="s">
        <v>20</v>
      </c>
      <c r="C18" s="6">
        <v>421</v>
      </c>
      <c r="D18" s="6">
        <f>C18*$D$2</f>
        <v>399.95</v>
      </c>
      <c r="E18" s="6">
        <f>C18*$E$2</f>
        <v>21.05</v>
      </c>
      <c r="F18" s="7"/>
      <c r="G18" s="7"/>
      <c r="H18" s="7"/>
      <c r="I18" s="7"/>
      <c r="J18" s="7"/>
      <c r="K18" s="7"/>
      <c r="L18" s="7"/>
      <c r="M18" s="8"/>
      <c r="N18" s="8"/>
      <c r="O18" s="8">
        <f>C18</f>
        <v>421</v>
      </c>
      <c r="P18" s="8">
        <f>C18</f>
        <v>421</v>
      </c>
      <c r="Q18" s="8">
        <f>C18</f>
        <v>421</v>
      </c>
      <c r="R18" s="8">
        <f>E18</f>
        <v>21.05</v>
      </c>
      <c r="S18" s="8">
        <f>E18</f>
        <v>21.05</v>
      </c>
      <c r="T18" s="8">
        <f>E18</f>
        <v>21.05</v>
      </c>
      <c r="U18" s="8"/>
      <c r="V18" s="8"/>
      <c r="W18" s="8"/>
      <c r="X18" s="8"/>
    </row>
    <row r="19" spans="1:29" x14ac:dyDescent="0.25">
      <c r="A19" s="22"/>
      <c r="B19" s="5" t="s">
        <v>21</v>
      </c>
      <c r="C19" s="6">
        <v>400</v>
      </c>
      <c r="D19" s="6">
        <f>C19*$D$2</f>
        <v>380</v>
      </c>
      <c r="E19" s="6">
        <f>C19*$E$2</f>
        <v>20</v>
      </c>
      <c r="F19" s="7"/>
      <c r="G19" s="7"/>
      <c r="H19" s="7"/>
      <c r="I19" s="7"/>
      <c r="J19" s="7"/>
      <c r="K19" s="7"/>
      <c r="L19" s="7"/>
      <c r="M19" s="8"/>
      <c r="N19" s="8"/>
      <c r="O19" s="8"/>
      <c r="P19" s="8">
        <f>C19</f>
        <v>400</v>
      </c>
      <c r="Q19" s="8">
        <f>C19</f>
        <v>400</v>
      </c>
      <c r="R19" s="8">
        <f>C19</f>
        <v>400</v>
      </c>
      <c r="S19" s="8">
        <f>E19</f>
        <v>20</v>
      </c>
      <c r="T19" s="8">
        <f>E19</f>
        <v>20</v>
      </c>
      <c r="U19" s="8">
        <f>E19</f>
        <v>20</v>
      </c>
      <c r="V19" s="8"/>
      <c r="W19" s="8"/>
      <c r="X19" s="8"/>
    </row>
    <row r="20" spans="1:29" x14ac:dyDescent="0.25">
      <c r="A20" s="22"/>
      <c r="B20" s="5" t="s">
        <v>22</v>
      </c>
      <c r="C20" s="6">
        <v>400</v>
      </c>
      <c r="D20" s="6">
        <f t="shared" ref="D20:D27" si="2">C20*$D$2</f>
        <v>380</v>
      </c>
      <c r="E20" s="6">
        <f t="shared" ref="E20:E27" si="3">C20*$E$2</f>
        <v>20</v>
      </c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>
        <f>C20</f>
        <v>400</v>
      </c>
      <c r="R20" s="8">
        <f>C20</f>
        <v>400</v>
      </c>
      <c r="S20" s="8">
        <f>C20</f>
        <v>400</v>
      </c>
      <c r="T20" s="8">
        <f>E20</f>
        <v>20</v>
      </c>
      <c r="U20" s="8">
        <f>E20</f>
        <v>20</v>
      </c>
      <c r="V20" s="8">
        <f>E20</f>
        <v>20</v>
      </c>
      <c r="W20" s="8"/>
      <c r="X20" s="8"/>
    </row>
    <row r="21" spans="1:29" x14ac:dyDescent="0.25">
      <c r="A21" s="22"/>
      <c r="B21" s="5" t="s">
        <v>23</v>
      </c>
      <c r="C21" s="6">
        <v>400</v>
      </c>
      <c r="D21" s="6">
        <f t="shared" si="2"/>
        <v>380</v>
      </c>
      <c r="E21" s="6">
        <f t="shared" si="3"/>
        <v>20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>
        <f>C21</f>
        <v>400</v>
      </c>
      <c r="S21" s="8">
        <f>C21</f>
        <v>400</v>
      </c>
      <c r="T21" s="8">
        <f>C21</f>
        <v>400</v>
      </c>
      <c r="U21" s="8">
        <f>E21</f>
        <v>20</v>
      </c>
      <c r="V21" s="8">
        <f>E21</f>
        <v>20</v>
      </c>
      <c r="W21" s="8">
        <f>E21</f>
        <v>20</v>
      </c>
      <c r="X21" s="8"/>
    </row>
    <row r="22" spans="1:29" x14ac:dyDescent="0.25">
      <c r="A22" s="22"/>
      <c r="B22" s="5" t="s">
        <v>24</v>
      </c>
      <c r="C22" s="6">
        <v>400</v>
      </c>
      <c r="D22" s="6">
        <f t="shared" si="2"/>
        <v>380</v>
      </c>
      <c r="E22" s="6">
        <f t="shared" si="3"/>
        <v>20</v>
      </c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>
        <f>C22</f>
        <v>400</v>
      </c>
      <c r="T22" s="8">
        <f>C22</f>
        <v>400</v>
      </c>
      <c r="U22" s="8">
        <f>C22</f>
        <v>400</v>
      </c>
      <c r="V22" s="8">
        <f>E22</f>
        <v>20</v>
      </c>
      <c r="W22" s="8">
        <f>E22</f>
        <v>20</v>
      </c>
      <c r="X22" s="8">
        <f>E22</f>
        <v>20</v>
      </c>
    </row>
    <row r="23" spans="1:29" x14ac:dyDescent="0.25">
      <c r="A23" s="22"/>
      <c r="B23" s="5" t="s">
        <v>25</v>
      </c>
      <c r="C23" s="6">
        <v>400</v>
      </c>
      <c r="D23" s="6">
        <f t="shared" si="2"/>
        <v>380</v>
      </c>
      <c r="E23" s="6">
        <f t="shared" si="3"/>
        <v>20</v>
      </c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>
        <f>C23</f>
        <v>400</v>
      </c>
      <c r="U23" s="8">
        <f>C23</f>
        <v>400</v>
      </c>
      <c r="V23" s="8">
        <f>C23</f>
        <v>400</v>
      </c>
      <c r="W23" s="8">
        <f>E23</f>
        <v>20</v>
      </c>
      <c r="X23" s="8">
        <f>E23</f>
        <v>20</v>
      </c>
      <c r="Y23">
        <f>E23</f>
        <v>20</v>
      </c>
    </row>
    <row r="24" spans="1:29" x14ac:dyDescent="0.25">
      <c r="A24" s="22"/>
      <c r="B24" s="5" t="s">
        <v>26</v>
      </c>
      <c r="C24" s="6">
        <v>400</v>
      </c>
      <c r="D24" s="6">
        <f t="shared" si="2"/>
        <v>380</v>
      </c>
      <c r="E24" s="6">
        <f t="shared" si="3"/>
        <v>20</v>
      </c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>
        <f>C24</f>
        <v>400</v>
      </c>
      <c r="V24" s="8">
        <f>C24</f>
        <v>400</v>
      </c>
      <c r="W24" s="8">
        <f>C24</f>
        <v>400</v>
      </c>
      <c r="X24" s="8">
        <f>E24</f>
        <v>20</v>
      </c>
      <c r="Y24">
        <f>E24</f>
        <v>20</v>
      </c>
      <c r="Z24">
        <f>E24</f>
        <v>20</v>
      </c>
    </row>
    <row r="25" spans="1:29" x14ac:dyDescent="0.25">
      <c r="A25" s="22"/>
      <c r="B25" s="5" t="s">
        <v>27</v>
      </c>
      <c r="C25" s="6">
        <v>400</v>
      </c>
      <c r="D25" s="6">
        <f t="shared" si="2"/>
        <v>380</v>
      </c>
      <c r="E25" s="6">
        <f t="shared" si="3"/>
        <v>20</v>
      </c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>
        <f>C25</f>
        <v>400</v>
      </c>
      <c r="W25" s="8">
        <f>C25</f>
        <v>400</v>
      </c>
      <c r="X25" s="8">
        <f>C25</f>
        <v>400</v>
      </c>
      <c r="Y25">
        <f>E25</f>
        <v>20</v>
      </c>
      <c r="Z25">
        <f>E25</f>
        <v>20</v>
      </c>
      <c r="AA25">
        <f>E25</f>
        <v>20</v>
      </c>
    </row>
    <row r="26" spans="1:29" x14ac:dyDescent="0.25">
      <c r="A26" s="22"/>
      <c r="B26" s="5" t="s">
        <v>28</v>
      </c>
      <c r="C26" s="6">
        <v>400</v>
      </c>
      <c r="D26" s="6">
        <f t="shared" si="2"/>
        <v>380</v>
      </c>
      <c r="E26" s="6">
        <f t="shared" si="3"/>
        <v>20</v>
      </c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f>C26</f>
        <v>400</v>
      </c>
      <c r="X26" s="8">
        <f>C26</f>
        <v>400</v>
      </c>
      <c r="Y26">
        <f>C26</f>
        <v>400</v>
      </c>
      <c r="Z26">
        <f>E26</f>
        <v>20</v>
      </c>
      <c r="AA26">
        <f>E26</f>
        <v>20</v>
      </c>
      <c r="AB26">
        <f>E26</f>
        <v>20</v>
      </c>
    </row>
    <row r="27" spans="1:29" x14ac:dyDescent="0.25">
      <c r="A27" s="23"/>
      <c r="B27" s="5" t="s">
        <v>29</v>
      </c>
      <c r="C27" s="6">
        <v>400</v>
      </c>
      <c r="D27" s="6">
        <f t="shared" si="2"/>
        <v>380</v>
      </c>
      <c r="E27" s="6">
        <f t="shared" si="3"/>
        <v>20</v>
      </c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C27</f>
        <v>400</v>
      </c>
      <c r="Y27">
        <f>C27</f>
        <v>400</v>
      </c>
      <c r="Z27">
        <f>C27</f>
        <v>400</v>
      </c>
      <c r="AA27">
        <f>E27</f>
        <v>20</v>
      </c>
      <c r="AB27">
        <f>E27</f>
        <v>20</v>
      </c>
      <c r="AC27">
        <f>E27</f>
        <v>20</v>
      </c>
    </row>
    <row r="28" spans="1:29" s="10" customFormat="1" x14ac:dyDescent="0.25">
      <c r="A28" s="9"/>
      <c r="B28" s="5"/>
      <c r="C28" s="6"/>
      <c r="D28" s="6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9" s="10" customFormat="1" x14ac:dyDescent="0.25">
      <c r="A29" s="9"/>
      <c r="B29" s="5"/>
      <c r="C29" s="6"/>
      <c r="D29" s="6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9" s="10" customFormat="1" x14ac:dyDescent="0.25">
      <c r="A30" s="9"/>
      <c r="B30" s="5"/>
      <c r="C30" s="1"/>
      <c r="D30" s="1">
        <v>0.88</v>
      </c>
      <c r="E30" s="1">
        <v>0.12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9" s="10" customFormat="1" x14ac:dyDescent="0.25">
      <c r="A31" s="9"/>
      <c r="B31" s="5"/>
      <c r="C31" s="2" t="s">
        <v>32</v>
      </c>
      <c r="D31" s="2" t="s">
        <v>0</v>
      </c>
      <c r="E31" s="2" t="s">
        <v>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9" x14ac:dyDescent="0.25">
      <c r="A32" s="24" t="s">
        <v>15</v>
      </c>
      <c r="B32" s="5" t="s">
        <v>8</v>
      </c>
      <c r="C32" s="6">
        <v>114</v>
      </c>
      <c r="D32" s="6">
        <f>C32*$D$30</f>
        <v>100.32000000000001</v>
      </c>
      <c r="E32" s="6">
        <f>C32*$E$30</f>
        <v>13.68</v>
      </c>
      <c r="F32" s="7"/>
      <c r="G32" s="7"/>
      <c r="H32" s="7"/>
      <c r="I32" s="7"/>
      <c r="J32" s="7"/>
      <c r="K32" s="7"/>
      <c r="L32" s="7">
        <f>C32</f>
        <v>114</v>
      </c>
      <c r="M32" s="8">
        <f>C32</f>
        <v>114</v>
      </c>
      <c r="N32" s="8">
        <f>C32</f>
        <v>114</v>
      </c>
      <c r="O32" s="8">
        <f>E32</f>
        <v>13.68</v>
      </c>
      <c r="P32" s="8">
        <f>E32</f>
        <v>13.68</v>
      </c>
      <c r="Q32" s="8">
        <f>E32</f>
        <v>13.68</v>
      </c>
      <c r="R32" s="8"/>
      <c r="S32" s="8"/>
      <c r="T32" s="8"/>
      <c r="U32" s="8"/>
      <c r="V32" s="8"/>
      <c r="W32" s="8"/>
      <c r="X32" s="8"/>
    </row>
    <row r="33" spans="1:29" x14ac:dyDescent="0.25">
      <c r="A33" s="25"/>
      <c r="B33" s="5" t="s">
        <v>18</v>
      </c>
      <c r="C33" s="6">
        <v>495</v>
      </c>
      <c r="D33" s="6">
        <f t="shared" ref="D33:D44" si="4">C33*$D$30</f>
        <v>435.6</v>
      </c>
      <c r="E33" s="6">
        <f t="shared" ref="E33:E44" si="5">C33*$E$30</f>
        <v>59.4</v>
      </c>
      <c r="F33" s="7"/>
      <c r="G33" s="7"/>
      <c r="H33" s="7"/>
      <c r="I33" s="7"/>
      <c r="J33" s="7"/>
      <c r="K33" s="7"/>
      <c r="L33" s="7"/>
      <c r="M33" s="8">
        <f>C33</f>
        <v>495</v>
      </c>
      <c r="N33" s="8">
        <f>C33</f>
        <v>495</v>
      </c>
      <c r="O33" s="8">
        <f>C33</f>
        <v>495</v>
      </c>
      <c r="P33" s="8">
        <f>E33</f>
        <v>59.4</v>
      </c>
      <c r="Q33" s="8">
        <f>E33</f>
        <v>59.4</v>
      </c>
      <c r="R33" s="8">
        <f>E33</f>
        <v>59.4</v>
      </c>
      <c r="S33" s="8"/>
      <c r="T33" s="8"/>
      <c r="U33" s="8"/>
      <c r="V33" s="8"/>
      <c r="W33" s="8"/>
      <c r="X33" s="8"/>
    </row>
    <row r="34" spans="1:29" x14ac:dyDescent="0.25">
      <c r="A34" s="25"/>
      <c r="B34" s="5" t="s">
        <v>19</v>
      </c>
      <c r="C34" s="6">
        <v>543</v>
      </c>
      <c r="D34" s="6">
        <f t="shared" si="4"/>
        <v>477.84</v>
      </c>
      <c r="E34" s="6">
        <f t="shared" si="5"/>
        <v>65.16</v>
      </c>
      <c r="F34" s="7"/>
      <c r="G34" s="7"/>
      <c r="H34" s="7"/>
      <c r="I34" s="7"/>
      <c r="J34" s="7"/>
      <c r="K34" s="7"/>
      <c r="L34" s="7"/>
      <c r="M34" s="8"/>
      <c r="N34" s="8">
        <f>C34</f>
        <v>543</v>
      </c>
      <c r="O34" s="8">
        <f>C34</f>
        <v>543</v>
      </c>
      <c r="P34" s="8">
        <f>C34</f>
        <v>543</v>
      </c>
      <c r="Q34" s="8">
        <f>E34</f>
        <v>65.16</v>
      </c>
      <c r="R34" s="8">
        <f>E34</f>
        <v>65.16</v>
      </c>
      <c r="S34" s="8">
        <f>E34</f>
        <v>65.16</v>
      </c>
      <c r="T34" s="8"/>
      <c r="U34" s="8"/>
      <c r="V34" s="8"/>
      <c r="W34" s="8"/>
      <c r="X34" s="8"/>
    </row>
    <row r="35" spans="1:29" s="10" customFormat="1" x14ac:dyDescent="0.25">
      <c r="A35" s="25"/>
      <c r="B35" s="5" t="s">
        <v>20</v>
      </c>
      <c r="C35" s="6">
        <v>541</v>
      </c>
      <c r="D35" s="6">
        <f t="shared" si="4"/>
        <v>476.08</v>
      </c>
      <c r="E35" s="6">
        <f t="shared" si="5"/>
        <v>64.92</v>
      </c>
      <c r="F35" s="7"/>
      <c r="G35" s="7"/>
      <c r="H35" s="7"/>
      <c r="I35" s="7"/>
      <c r="J35" s="7"/>
      <c r="K35" s="7"/>
      <c r="L35" s="7"/>
      <c r="M35" s="8"/>
      <c r="N35" s="8"/>
      <c r="O35" s="8">
        <f>C35</f>
        <v>541</v>
      </c>
      <c r="P35" s="8">
        <f>C35</f>
        <v>541</v>
      </c>
      <c r="Q35" s="8">
        <f>C35</f>
        <v>541</v>
      </c>
      <c r="R35" s="8">
        <f>E35</f>
        <v>64.92</v>
      </c>
      <c r="S35" s="8">
        <f>E35</f>
        <v>64.92</v>
      </c>
      <c r="T35" s="8">
        <f>E35</f>
        <v>64.92</v>
      </c>
      <c r="U35" s="8"/>
      <c r="V35" s="8"/>
      <c r="W35" s="8"/>
      <c r="X35" s="8"/>
    </row>
    <row r="36" spans="1:29" s="10" customFormat="1" x14ac:dyDescent="0.25">
      <c r="A36" s="25"/>
      <c r="B36" s="5" t="s">
        <v>21</v>
      </c>
      <c r="C36" s="6">
        <v>500</v>
      </c>
      <c r="D36" s="6">
        <f t="shared" si="4"/>
        <v>440</v>
      </c>
      <c r="E36" s="6">
        <f t="shared" si="5"/>
        <v>60</v>
      </c>
      <c r="F36" s="7"/>
      <c r="G36" s="7"/>
      <c r="H36" s="7"/>
      <c r="I36" s="7"/>
      <c r="J36" s="7"/>
      <c r="K36" s="7"/>
      <c r="L36" s="7"/>
      <c r="M36" s="8"/>
      <c r="N36" s="8"/>
      <c r="O36" s="8"/>
      <c r="P36" s="8">
        <f>C36</f>
        <v>500</v>
      </c>
      <c r="Q36" s="8">
        <f>C36</f>
        <v>500</v>
      </c>
      <c r="R36" s="8">
        <f>C36</f>
        <v>500</v>
      </c>
      <c r="S36" s="8">
        <f>E36</f>
        <v>60</v>
      </c>
      <c r="T36" s="8">
        <f>E36</f>
        <v>60</v>
      </c>
      <c r="U36" s="8">
        <f>E36</f>
        <v>60</v>
      </c>
      <c r="V36" s="8"/>
      <c r="W36" s="8"/>
      <c r="X36" s="8"/>
    </row>
    <row r="37" spans="1:29" s="10" customFormat="1" x14ac:dyDescent="0.25">
      <c r="A37" s="25"/>
      <c r="B37" s="5" t="s">
        <v>22</v>
      </c>
      <c r="C37" s="6">
        <v>500</v>
      </c>
      <c r="D37" s="6">
        <f t="shared" si="4"/>
        <v>440</v>
      </c>
      <c r="E37" s="6">
        <f t="shared" si="5"/>
        <v>60</v>
      </c>
      <c r="F37" s="7"/>
      <c r="G37" s="7"/>
      <c r="H37" s="7"/>
      <c r="I37" s="7"/>
      <c r="J37" s="7"/>
      <c r="K37" s="7"/>
      <c r="L37" s="7"/>
      <c r="M37" s="8"/>
      <c r="N37" s="8"/>
      <c r="O37" s="8"/>
      <c r="P37" s="8"/>
      <c r="Q37" s="8">
        <f>C37</f>
        <v>500</v>
      </c>
      <c r="R37" s="8">
        <f>C37</f>
        <v>500</v>
      </c>
      <c r="S37" s="8">
        <f>C37</f>
        <v>500</v>
      </c>
      <c r="T37" s="8">
        <f>E37</f>
        <v>60</v>
      </c>
      <c r="U37" s="8">
        <f>E37</f>
        <v>60</v>
      </c>
      <c r="V37" s="8">
        <f>E37</f>
        <v>60</v>
      </c>
      <c r="W37" s="8"/>
      <c r="X37" s="8"/>
    </row>
    <row r="38" spans="1:29" s="10" customFormat="1" x14ac:dyDescent="0.25">
      <c r="A38" s="25"/>
      <c r="B38" s="5" t="s">
        <v>23</v>
      </c>
      <c r="C38" s="6">
        <v>500</v>
      </c>
      <c r="D38" s="6">
        <f t="shared" si="4"/>
        <v>440</v>
      </c>
      <c r="E38" s="6">
        <f t="shared" si="5"/>
        <v>60</v>
      </c>
      <c r="F38" s="7"/>
      <c r="G38" s="7"/>
      <c r="H38" s="7"/>
      <c r="I38" s="7"/>
      <c r="J38" s="7"/>
      <c r="K38" s="7"/>
      <c r="L38" s="7"/>
      <c r="M38" s="8"/>
      <c r="N38" s="8"/>
      <c r="O38" s="8"/>
      <c r="P38" s="8"/>
      <c r="Q38" s="8"/>
      <c r="R38" s="8">
        <f>C38</f>
        <v>500</v>
      </c>
      <c r="S38" s="8">
        <f>C38</f>
        <v>500</v>
      </c>
      <c r="T38" s="8">
        <f>C38</f>
        <v>500</v>
      </c>
      <c r="U38" s="8">
        <f>E38</f>
        <v>60</v>
      </c>
      <c r="V38" s="8">
        <f>E38</f>
        <v>60</v>
      </c>
      <c r="W38" s="8">
        <f>E38</f>
        <v>60</v>
      </c>
      <c r="X38" s="8"/>
    </row>
    <row r="39" spans="1:29" s="10" customFormat="1" x14ac:dyDescent="0.25">
      <c r="A39" s="25"/>
      <c r="B39" s="5" t="s">
        <v>24</v>
      </c>
      <c r="C39" s="6">
        <v>500</v>
      </c>
      <c r="D39" s="6">
        <f t="shared" si="4"/>
        <v>440</v>
      </c>
      <c r="E39" s="6">
        <f t="shared" si="5"/>
        <v>60</v>
      </c>
      <c r="F39" s="7"/>
      <c r="G39" s="7"/>
      <c r="H39" s="7"/>
      <c r="I39" s="7"/>
      <c r="J39" s="7"/>
      <c r="K39" s="7"/>
      <c r="L39" s="7"/>
      <c r="M39" s="8"/>
      <c r="N39" s="8"/>
      <c r="O39" s="8"/>
      <c r="P39" s="8"/>
      <c r="Q39" s="8"/>
      <c r="R39" s="8"/>
      <c r="S39" s="8">
        <f>C39</f>
        <v>500</v>
      </c>
      <c r="T39" s="8">
        <f>C39</f>
        <v>500</v>
      </c>
      <c r="U39" s="8">
        <f>C39</f>
        <v>500</v>
      </c>
      <c r="V39" s="8">
        <f>E39</f>
        <v>60</v>
      </c>
      <c r="W39" s="8">
        <f>E39</f>
        <v>60</v>
      </c>
      <c r="X39" s="8">
        <f>E39</f>
        <v>60</v>
      </c>
    </row>
    <row r="40" spans="1:29" s="10" customFormat="1" x14ac:dyDescent="0.25">
      <c r="A40" s="25"/>
      <c r="B40" s="5" t="s">
        <v>25</v>
      </c>
      <c r="C40" s="6">
        <v>500</v>
      </c>
      <c r="D40" s="6">
        <f t="shared" si="4"/>
        <v>440</v>
      </c>
      <c r="E40" s="6">
        <f t="shared" si="5"/>
        <v>60</v>
      </c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  <c r="R40" s="8"/>
      <c r="S40" s="8"/>
      <c r="T40" s="8">
        <f>C40</f>
        <v>500</v>
      </c>
      <c r="U40" s="8">
        <f>C40</f>
        <v>500</v>
      </c>
      <c r="V40" s="8">
        <f>C40</f>
        <v>500</v>
      </c>
      <c r="W40" s="8">
        <f>E40</f>
        <v>60</v>
      </c>
      <c r="X40" s="8">
        <f>E40</f>
        <v>60</v>
      </c>
      <c r="Y40" s="10">
        <f>E40</f>
        <v>60</v>
      </c>
    </row>
    <row r="41" spans="1:29" s="10" customFormat="1" x14ac:dyDescent="0.25">
      <c r="A41" s="25"/>
      <c r="B41" s="5" t="s">
        <v>26</v>
      </c>
      <c r="C41" s="6">
        <v>500</v>
      </c>
      <c r="D41" s="6">
        <f t="shared" si="4"/>
        <v>440</v>
      </c>
      <c r="E41" s="6">
        <f t="shared" si="5"/>
        <v>60</v>
      </c>
      <c r="F41" s="7"/>
      <c r="G41" s="7"/>
      <c r="H41" s="7"/>
      <c r="I41" s="7"/>
      <c r="J41" s="7"/>
      <c r="K41" s="7"/>
      <c r="L41" s="7"/>
      <c r="M41" s="8"/>
      <c r="N41" s="8"/>
      <c r="O41" s="8"/>
      <c r="P41" s="8"/>
      <c r="Q41" s="8"/>
      <c r="R41" s="8"/>
      <c r="S41" s="8"/>
      <c r="T41" s="8"/>
      <c r="U41" s="8">
        <f>C41</f>
        <v>500</v>
      </c>
      <c r="V41" s="8">
        <f>C41</f>
        <v>500</v>
      </c>
      <c r="W41" s="8">
        <f>C41</f>
        <v>500</v>
      </c>
      <c r="X41" s="8">
        <f>E41</f>
        <v>60</v>
      </c>
      <c r="Y41" s="10">
        <f>E41</f>
        <v>60</v>
      </c>
      <c r="Z41" s="10">
        <f>E41</f>
        <v>60</v>
      </c>
    </row>
    <row r="42" spans="1:29" s="10" customFormat="1" x14ac:dyDescent="0.25">
      <c r="A42" s="25"/>
      <c r="B42" s="5" t="s">
        <v>27</v>
      </c>
      <c r="C42" s="6">
        <v>500</v>
      </c>
      <c r="D42" s="6">
        <f t="shared" si="4"/>
        <v>440</v>
      </c>
      <c r="E42" s="6">
        <f t="shared" si="5"/>
        <v>60</v>
      </c>
      <c r="F42" s="7"/>
      <c r="G42" s="7"/>
      <c r="H42" s="7"/>
      <c r="I42" s="7"/>
      <c r="J42" s="7"/>
      <c r="K42" s="7"/>
      <c r="L42" s="7"/>
      <c r="M42" s="8"/>
      <c r="N42" s="8"/>
      <c r="O42" s="8"/>
      <c r="P42" s="8"/>
      <c r="Q42" s="8"/>
      <c r="R42" s="8"/>
      <c r="S42" s="8"/>
      <c r="T42" s="8"/>
      <c r="U42" s="8"/>
      <c r="V42" s="8">
        <f>C42</f>
        <v>500</v>
      </c>
      <c r="W42" s="8">
        <f>C42</f>
        <v>500</v>
      </c>
      <c r="X42" s="8">
        <f>C42</f>
        <v>500</v>
      </c>
      <c r="Y42" s="10">
        <f>E42</f>
        <v>60</v>
      </c>
      <c r="Z42" s="10">
        <f>E42</f>
        <v>60</v>
      </c>
      <c r="AA42" s="10">
        <f>E42</f>
        <v>60</v>
      </c>
    </row>
    <row r="43" spans="1:29" s="10" customFormat="1" x14ac:dyDescent="0.25">
      <c r="A43" s="25"/>
      <c r="B43" s="5" t="s">
        <v>28</v>
      </c>
      <c r="C43" s="6">
        <v>500</v>
      </c>
      <c r="D43" s="6">
        <f t="shared" si="4"/>
        <v>440</v>
      </c>
      <c r="E43" s="6">
        <f t="shared" si="5"/>
        <v>60</v>
      </c>
      <c r="F43" s="7"/>
      <c r="G43" s="7"/>
      <c r="H43" s="7"/>
      <c r="I43" s="7"/>
      <c r="J43" s="7"/>
      <c r="K43" s="7"/>
      <c r="L43" s="7"/>
      <c r="M43" s="8"/>
      <c r="N43" s="8"/>
      <c r="O43" s="8"/>
      <c r="P43" s="8"/>
      <c r="Q43" s="8"/>
      <c r="R43" s="8"/>
      <c r="S43" s="8"/>
      <c r="T43" s="8"/>
      <c r="U43" s="8"/>
      <c r="V43" s="8"/>
      <c r="W43" s="8">
        <f>C43</f>
        <v>500</v>
      </c>
      <c r="X43" s="8">
        <f>C43</f>
        <v>500</v>
      </c>
      <c r="Y43" s="10">
        <f>C43</f>
        <v>500</v>
      </c>
      <c r="Z43" s="10">
        <f>E43</f>
        <v>60</v>
      </c>
      <c r="AA43" s="10">
        <f>E43</f>
        <v>60</v>
      </c>
      <c r="AB43" s="10">
        <f>E43</f>
        <v>60</v>
      </c>
    </row>
    <row r="44" spans="1:29" s="10" customFormat="1" x14ac:dyDescent="0.25">
      <c r="A44" s="26"/>
      <c r="B44" s="5" t="s">
        <v>29</v>
      </c>
      <c r="C44" s="6">
        <v>500</v>
      </c>
      <c r="D44" s="6">
        <f t="shared" si="4"/>
        <v>440</v>
      </c>
      <c r="E44" s="6">
        <f t="shared" si="5"/>
        <v>60</v>
      </c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>
        <f>C44</f>
        <v>500</v>
      </c>
      <c r="Y44" s="10">
        <f>C44</f>
        <v>500</v>
      </c>
      <c r="Z44" s="10">
        <f>C44</f>
        <v>500</v>
      </c>
      <c r="AA44" s="10">
        <f>E44</f>
        <v>60</v>
      </c>
      <c r="AB44" s="10">
        <f>E44</f>
        <v>60</v>
      </c>
      <c r="AC44" s="10">
        <f>E44</f>
        <v>60</v>
      </c>
    </row>
    <row r="45" spans="1:29" s="10" customFormat="1" x14ac:dyDescent="0.25"/>
    <row r="46" spans="1:29" x14ac:dyDescent="0.25">
      <c r="A46" s="18" t="s">
        <v>16</v>
      </c>
      <c r="B46" s="18"/>
      <c r="C46" s="18"/>
      <c r="D46" s="18"/>
      <c r="E46" s="18"/>
      <c r="F46" s="13">
        <f>SUM(F4:F27)</f>
        <v>730</v>
      </c>
      <c r="G46" s="13">
        <f t="shared" ref="G46:X46" si="6">SUM(G4:G27)</f>
        <v>1630</v>
      </c>
      <c r="H46" s="13">
        <f t="shared" si="6"/>
        <v>2018</v>
      </c>
      <c r="I46" s="13">
        <f t="shared" si="6"/>
        <v>2323.5</v>
      </c>
      <c r="J46" s="13">
        <f t="shared" si="6"/>
        <v>2619.5</v>
      </c>
      <c r="K46" s="13">
        <f t="shared" si="6"/>
        <v>3005.9</v>
      </c>
      <c r="L46" s="13">
        <f t="shared" si="6"/>
        <v>2754.35</v>
      </c>
      <c r="M46" s="16">
        <f t="shared" si="6"/>
        <v>2008.9</v>
      </c>
      <c r="N46" s="16">
        <f t="shared" si="6"/>
        <v>1727.25</v>
      </c>
      <c r="O46" s="16">
        <f t="shared" si="6"/>
        <v>1401</v>
      </c>
      <c r="P46" s="16">
        <f t="shared" si="6"/>
        <v>1370.1</v>
      </c>
      <c r="Q46" s="16">
        <f t="shared" si="6"/>
        <v>1300.0999999999999</v>
      </c>
      <c r="R46" s="16">
        <f t="shared" si="6"/>
        <v>1263.45</v>
      </c>
      <c r="S46" s="16">
        <f t="shared" si="6"/>
        <v>1263.8</v>
      </c>
      <c r="T46" s="16">
        <f t="shared" si="6"/>
        <v>1261.05</v>
      </c>
      <c r="U46" s="16">
        <f t="shared" si="6"/>
        <v>1260</v>
      </c>
      <c r="V46" s="16">
        <f t="shared" si="6"/>
        <v>1260</v>
      </c>
      <c r="W46" s="16">
        <f t="shared" si="6"/>
        <v>1260</v>
      </c>
      <c r="X46" s="16">
        <f t="shared" si="6"/>
        <v>1260</v>
      </c>
    </row>
    <row r="47" spans="1:29" x14ac:dyDescent="0.25">
      <c r="A47" s="18" t="s">
        <v>30</v>
      </c>
      <c r="B47" s="18"/>
      <c r="C47" s="18"/>
      <c r="D47" s="18"/>
      <c r="E47" s="18"/>
      <c r="F47" s="12"/>
      <c r="G47" s="12"/>
      <c r="H47" s="12"/>
      <c r="I47" s="12"/>
      <c r="J47" s="12"/>
      <c r="K47" s="12"/>
      <c r="L47" s="12"/>
      <c r="M47" s="12"/>
      <c r="N47" s="12"/>
      <c r="O47" s="12">
        <v>10550</v>
      </c>
      <c r="P47" s="12"/>
      <c r="Q47" s="12"/>
      <c r="R47" s="12"/>
      <c r="S47" s="12"/>
      <c r="T47" s="12"/>
      <c r="U47" s="12"/>
      <c r="V47" s="12"/>
      <c r="W47" s="12"/>
      <c r="X47" s="12"/>
    </row>
    <row r="48" spans="1:29" x14ac:dyDescent="0.25">
      <c r="A48" s="18" t="s">
        <v>31</v>
      </c>
      <c r="B48" s="18"/>
      <c r="C48" s="18"/>
      <c r="D48" s="18"/>
      <c r="E48" s="18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7"/>
      <c r="V48" s="12"/>
      <c r="W48" s="12">
        <v>8.5</v>
      </c>
      <c r="X48" s="12"/>
    </row>
    <row r="49" spans="1:24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1" spans="1:24" x14ac:dyDescent="0.25">
      <c r="O51">
        <v>633</v>
      </c>
      <c r="P51">
        <f>O52-O51</f>
        <v>959.68000000000006</v>
      </c>
    </row>
    <row r="52" spans="1:24" x14ac:dyDescent="0.25">
      <c r="A52" s="18" t="s">
        <v>17</v>
      </c>
      <c r="B52" s="18"/>
      <c r="C52" s="18"/>
      <c r="D52" s="18"/>
      <c r="E52" s="18"/>
      <c r="F52" s="18"/>
      <c r="G52" s="18"/>
      <c r="H52" s="18"/>
      <c r="I52" s="18"/>
      <c r="J52" s="15">
        <f>SUM(J32:J44)</f>
        <v>0</v>
      </c>
      <c r="K52" s="15">
        <f t="shared" ref="K52:X52" si="7">SUM(K32:K44)</f>
        <v>0</v>
      </c>
      <c r="L52" s="15">
        <f t="shared" si="7"/>
        <v>114</v>
      </c>
      <c r="M52" s="16">
        <f t="shared" si="7"/>
        <v>609</v>
      </c>
      <c r="N52" s="16">
        <f t="shared" si="7"/>
        <v>1152</v>
      </c>
      <c r="O52" s="16">
        <f t="shared" si="7"/>
        <v>1592.68</v>
      </c>
      <c r="P52" s="16">
        <f t="shared" si="7"/>
        <v>1657.08</v>
      </c>
      <c r="Q52" s="16">
        <f t="shared" si="7"/>
        <v>1679.24</v>
      </c>
      <c r="R52" s="16">
        <f t="shared" si="7"/>
        <v>1689.48</v>
      </c>
      <c r="S52" s="16">
        <f t="shared" si="7"/>
        <v>1690.08</v>
      </c>
      <c r="T52" s="16">
        <f t="shared" si="7"/>
        <v>1684.92</v>
      </c>
      <c r="U52" s="16">
        <f t="shared" si="7"/>
        <v>1680</v>
      </c>
      <c r="V52" s="16">
        <f t="shared" si="7"/>
        <v>1680</v>
      </c>
      <c r="W52" s="16">
        <f t="shared" si="7"/>
        <v>1680</v>
      </c>
      <c r="X52" s="16">
        <f t="shared" si="7"/>
        <v>1680</v>
      </c>
    </row>
    <row r="53" spans="1:24" x14ac:dyDescent="0.25">
      <c r="A53" s="18" t="s">
        <v>30</v>
      </c>
      <c r="B53" s="18"/>
      <c r="C53" s="18"/>
      <c r="D53" s="18"/>
      <c r="E53" s="18"/>
      <c r="F53" s="18"/>
      <c r="G53" s="18"/>
      <c r="H53" s="18"/>
      <c r="I53" s="18"/>
      <c r="J53" s="2"/>
      <c r="K53" s="2"/>
      <c r="L53" s="2"/>
      <c r="M53" s="2"/>
      <c r="N53" s="2"/>
      <c r="O53" s="12">
        <v>6492</v>
      </c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5">
      <c r="A54" s="18" t="s">
        <v>31</v>
      </c>
      <c r="B54" s="18"/>
      <c r="C54" s="18"/>
      <c r="D54" s="18"/>
      <c r="E54" s="18"/>
      <c r="F54" s="18"/>
      <c r="G54" s="18"/>
      <c r="H54" s="18"/>
      <c r="I54" s="18"/>
      <c r="J54" s="2"/>
      <c r="K54" s="2"/>
      <c r="L54" s="2"/>
      <c r="M54" s="2"/>
      <c r="N54" s="2"/>
      <c r="O54" s="2"/>
      <c r="P54" s="2"/>
      <c r="Q54" s="2"/>
      <c r="R54" s="17"/>
      <c r="S54" s="2">
        <v>3.5</v>
      </c>
      <c r="T54" s="2"/>
      <c r="U54" s="2"/>
      <c r="V54" s="2"/>
      <c r="W54" s="2"/>
      <c r="X54" s="2"/>
    </row>
  </sheetData>
  <mergeCells count="11">
    <mergeCell ref="A47:E47"/>
    <mergeCell ref="A48:E48"/>
    <mergeCell ref="A52:I52"/>
    <mergeCell ref="A53:I53"/>
    <mergeCell ref="A54:I54"/>
    <mergeCell ref="A46:E46"/>
    <mergeCell ref="C1:E1"/>
    <mergeCell ref="F2:L2"/>
    <mergeCell ref="M2:X2"/>
    <mergeCell ref="A4:A27"/>
    <mergeCell ref="A32:A4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opLeftCell="A39" workbookViewId="0">
      <selection activeCell="V62" sqref="V62"/>
    </sheetView>
  </sheetViews>
  <sheetFormatPr defaultRowHeight="15" x14ac:dyDescent="0.25"/>
  <cols>
    <col min="1" max="1" width="11.140625" customWidth="1"/>
    <col min="2" max="2" width="12.7109375" bestFit="1" customWidth="1"/>
    <col min="3" max="3" width="11" customWidth="1"/>
    <col min="6" max="8" width="0" hidden="1" customWidth="1"/>
    <col min="9" max="9" width="10.7109375" hidden="1" customWidth="1"/>
    <col min="10" max="10" width="0" hidden="1" customWidth="1"/>
    <col min="11" max="11" width="11" hidden="1" customWidth="1"/>
    <col min="12" max="12" width="13.42578125" hidden="1" customWidth="1"/>
    <col min="13" max="13" width="12.140625" customWidth="1"/>
    <col min="24" max="24" width="10.85546875" customWidth="1"/>
  </cols>
  <sheetData>
    <row r="1" spans="1:24" x14ac:dyDescent="0.25">
      <c r="C1" s="19"/>
      <c r="D1" s="19"/>
      <c r="E1" s="19"/>
    </row>
    <row r="2" spans="1:24" x14ac:dyDescent="0.25">
      <c r="C2" s="1"/>
      <c r="D2" s="1">
        <v>0.95</v>
      </c>
      <c r="E2" s="1">
        <v>0.05</v>
      </c>
      <c r="F2" s="20">
        <v>2018</v>
      </c>
      <c r="G2" s="20"/>
      <c r="H2" s="20"/>
      <c r="I2" s="20"/>
      <c r="J2" s="20"/>
      <c r="K2" s="20"/>
      <c r="L2" s="20"/>
      <c r="M2" s="19">
        <v>2019</v>
      </c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x14ac:dyDescent="0.25">
      <c r="B3" s="2"/>
      <c r="C3" s="2">
        <v>2018</v>
      </c>
      <c r="D3" s="2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4" t="s">
        <v>9</v>
      </c>
      <c r="N3" s="4" t="s">
        <v>10</v>
      </c>
      <c r="O3" s="4" t="s">
        <v>11</v>
      </c>
      <c r="P3" s="4" t="s">
        <v>12</v>
      </c>
      <c r="Q3" s="4" t="s">
        <v>13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  <c r="X3" s="4" t="s">
        <v>8</v>
      </c>
    </row>
    <row r="4" spans="1:24" x14ac:dyDescent="0.25">
      <c r="A4" s="21" t="s">
        <v>14</v>
      </c>
      <c r="B4" s="5" t="s">
        <v>9</v>
      </c>
      <c r="C4" s="6">
        <v>1000</v>
      </c>
      <c r="D4" s="6">
        <f t="shared" ref="D4:D17" si="0">C4*$D$2</f>
        <v>950</v>
      </c>
      <c r="E4" s="6">
        <f t="shared" ref="E4:E17" si="1">C4*$E$2</f>
        <v>50</v>
      </c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x14ac:dyDescent="0.25">
      <c r="A5" s="22"/>
      <c r="B5" s="5" t="s">
        <v>10</v>
      </c>
      <c r="C5" s="6">
        <v>900</v>
      </c>
      <c r="D5" s="6">
        <f t="shared" si="0"/>
        <v>855</v>
      </c>
      <c r="E5" s="6">
        <f t="shared" si="1"/>
        <v>45</v>
      </c>
      <c r="F5" s="7"/>
      <c r="G5" s="7"/>
      <c r="H5" s="7"/>
      <c r="I5" s="7"/>
      <c r="J5" s="7"/>
      <c r="K5" s="7"/>
      <c r="L5" s="7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x14ac:dyDescent="0.25">
      <c r="A6" s="22"/>
      <c r="B6" s="5" t="s">
        <v>11</v>
      </c>
      <c r="C6" s="6">
        <v>800</v>
      </c>
      <c r="D6" s="6">
        <f t="shared" si="0"/>
        <v>760</v>
      </c>
      <c r="E6" s="6">
        <f t="shared" si="1"/>
        <v>40</v>
      </c>
      <c r="F6" s="7"/>
      <c r="G6" s="7"/>
      <c r="H6" s="7"/>
      <c r="I6" s="7"/>
      <c r="J6" s="7"/>
      <c r="K6" s="7"/>
      <c r="L6" s="7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x14ac:dyDescent="0.25">
      <c r="A7" s="22"/>
      <c r="B7" s="5" t="s">
        <v>12</v>
      </c>
      <c r="C7" s="6">
        <v>1056</v>
      </c>
      <c r="D7" s="6">
        <f t="shared" si="0"/>
        <v>1003.1999999999999</v>
      </c>
      <c r="E7" s="6">
        <f t="shared" si="1"/>
        <v>52.800000000000004</v>
      </c>
      <c r="F7" s="7"/>
      <c r="G7" s="7"/>
      <c r="H7" s="7"/>
      <c r="I7" s="7"/>
      <c r="J7" s="7"/>
      <c r="K7" s="7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25">
      <c r="A8" s="22"/>
      <c r="B8" s="5" t="s">
        <v>13</v>
      </c>
      <c r="C8" s="6">
        <v>1020</v>
      </c>
      <c r="D8" s="6">
        <f t="shared" si="0"/>
        <v>969</v>
      </c>
      <c r="E8" s="6">
        <f t="shared" si="1"/>
        <v>51</v>
      </c>
      <c r="F8" s="7"/>
      <c r="G8" s="7"/>
      <c r="H8" s="7"/>
      <c r="I8" s="7"/>
      <c r="J8" s="7"/>
      <c r="K8" s="7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25">
      <c r="A9" s="22"/>
      <c r="B9" s="5" t="s">
        <v>2</v>
      </c>
      <c r="C9" s="6">
        <v>730</v>
      </c>
      <c r="D9" s="6">
        <f t="shared" si="0"/>
        <v>693.5</v>
      </c>
      <c r="E9" s="6">
        <f t="shared" si="1"/>
        <v>36.5</v>
      </c>
      <c r="F9" s="7">
        <f>C9</f>
        <v>730</v>
      </c>
      <c r="G9" s="7">
        <f>C9</f>
        <v>730</v>
      </c>
      <c r="H9" s="7">
        <f>C9</f>
        <v>730</v>
      </c>
      <c r="I9" s="7">
        <f>E9</f>
        <v>36.5</v>
      </c>
      <c r="J9" s="7">
        <f>E9</f>
        <v>36.5</v>
      </c>
      <c r="K9" s="7">
        <f>E9</f>
        <v>36.5</v>
      </c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x14ac:dyDescent="0.25">
      <c r="A10" s="22"/>
      <c r="B10" s="5" t="s">
        <v>3</v>
      </c>
      <c r="C10" s="6">
        <v>900</v>
      </c>
      <c r="D10" s="6">
        <f t="shared" si="0"/>
        <v>855</v>
      </c>
      <c r="E10" s="6">
        <f t="shared" si="1"/>
        <v>45</v>
      </c>
      <c r="F10" s="7"/>
      <c r="G10" s="7">
        <f>C10</f>
        <v>900</v>
      </c>
      <c r="H10" s="7">
        <f>C10</f>
        <v>900</v>
      </c>
      <c r="I10" s="7">
        <f>C10</f>
        <v>900</v>
      </c>
      <c r="J10" s="7">
        <f>E10</f>
        <v>45</v>
      </c>
      <c r="K10" s="7">
        <f>E10</f>
        <v>45</v>
      </c>
      <c r="L10" s="7">
        <f>E10</f>
        <v>45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x14ac:dyDescent="0.25">
      <c r="A11" s="22"/>
      <c r="B11" s="5" t="s">
        <v>4</v>
      </c>
      <c r="C11" s="6">
        <v>388</v>
      </c>
      <c r="D11" s="6">
        <f t="shared" si="0"/>
        <v>368.59999999999997</v>
      </c>
      <c r="E11" s="6">
        <f t="shared" si="1"/>
        <v>19.400000000000002</v>
      </c>
      <c r="F11" s="7"/>
      <c r="G11" s="7"/>
      <c r="H11" s="7">
        <f>C11</f>
        <v>388</v>
      </c>
      <c r="I11" s="7">
        <f>C11</f>
        <v>388</v>
      </c>
      <c r="J11" s="7">
        <f>C11</f>
        <v>388</v>
      </c>
      <c r="K11" s="7">
        <f>E11</f>
        <v>19.400000000000002</v>
      </c>
      <c r="L11" s="7">
        <f>E11</f>
        <v>19.400000000000002</v>
      </c>
      <c r="M11" s="8">
        <f>E11</f>
        <v>19.400000000000002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x14ac:dyDescent="0.25">
      <c r="A12" s="22"/>
      <c r="B12" s="5" t="s">
        <v>5</v>
      </c>
      <c r="C12" s="6">
        <v>999</v>
      </c>
      <c r="D12" s="6">
        <f t="shared" si="0"/>
        <v>949.05</v>
      </c>
      <c r="E12" s="6">
        <f t="shared" si="1"/>
        <v>49.95</v>
      </c>
      <c r="F12" s="7"/>
      <c r="G12" s="7"/>
      <c r="H12" s="7"/>
      <c r="I12" s="7">
        <f>C12</f>
        <v>999</v>
      </c>
      <c r="J12" s="7">
        <f>C12</f>
        <v>999</v>
      </c>
      <c r="K12" s="7">
        <f>C12</f>
        <v>999</v>
      </c>
      <c r="L12" s="7">
        <f>E12</f>
        <v>49.95</v>
      </c>
      <c r="M12" s="8">
        <f>E12</f>
        <v>49.95</v>
      </c>
      <c r="N12" s="8">
        <f>E12</f>
        <v>49.95</v>
      </c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x14ac:dyDescent="0.25">
      <c r="A13" s="22"/>
      <c r="B13" s="5" t="s">
        <v>6</v>
      </c>
      <c r="C13" s="6">
        <v>1151</v>
      </c>
      <c r="D13" s="6">
        <f t="shared" si="0"/>
        <v>1093.45</v>
      </c>
      <c r="E13" s="6">
        <f t="shared" si="1"/>
        <v>57.550000000000004</v>
      </c>
      <c r="F13" s="7"/>
      <c r="G13" s="7"/>
      <c r="H13" s="7"/>
      <c r="I13" s="7"/>
      <c r="J13" s="7">
        <f>C13</f>
        <v>1151</v>
      </c>
      <c r="K13" s="7">
        <f>C13</f>
        <v>1151</v>
      </c>
      <c r="L13" s="7">
        <f>C13</f>
        <v>1151</v>
      </c>
      <c r="M13" s="8">
        <f>E13</f>
        <v>57.550000000000004</v>
      </c>
      <c r="N13" s="8">
        <f>E13</f>
        <v>57.550000000000004</v>
      </c>
      <c r="O13" s="8">
        <f>E13</f>
        <v>57.550000000000004</v>
      </c>
      <c r="P13" s="8"/>
      <c r="Q13" s="8"/>
      <c r="R13" s="8"/>
      <c r="S13" s="8"/>
      <c r="T13" s="8"/>
      <c r="U13" s="8"/>
      <c r="V13" s="8"/>
      <c r="W13" s="8"/>
      <c r="X13" s="8"/>
    </row>
    <row r="14" spans="1:24" x14ac:dyDescent="0.25">
      <c r="A14" s="22"/>
      <c r="B14" s="5" t="s">
        <v>7</v>
      </c>
      <c r="C14" s="6">
        <v>755</v>
      </c>
      <c r="D14" s="6">
        <f t="shared" si="0"/>
        <v>717.25</v>
      </c>
      <c r="E14" s="6">
        <f t="shared" si="1"/>
        <v>37.75</v>
      </c>
      <c r="F14" s="7"/>
      <c r="G14" s="7"/>
      <c r="H14" s="7"/>
      <c r="I14" s="7"/>
      <c r="J14" s="7"/>
      <c r="K14" s="7">
        <f>C14</f>
        <v>755</v>
      </c>
      <c r="L14" s="7">
        <f>C14</f>
        <v>755</v>
      </c>
      <c r="M14" s="8">
        <f>C14</f>
        <v>755</v>
      </c>
      <c r="N14" s="8">
        <f>E14</f>
        <v>37.75</v>
      </c>
      <c r="O14" s="8">
        <f>E14</f>
        <v>37.75</v>
      </c>
      <c r="P14" s="8">
        <f>E14</f>
        <v>37.75</v>
      </c>
      <c r="Q14" s="8"/>
      <c r="R14" s="8"/>
      <c r="S14" s="8"/>
      <c r="T14" s="8"/>
      <c r="U14" s="8"/>
      <c r="V14" s="8"/>
      <c r="W14" s="8"/>
      <c r="X14" s="8"/>
    </row>
    <row r="15" spans="1:24" x14ac:dyDescent="0.25">
      <c r="A15" s="22"/>
      <c r="B15" s="5" t="s">
        <v>8</v>
      </c>
      <c r="C15" s="6">
        <v>734</v>
      </c>
      <c r="D15" s="6">
        <f t="shared" si="0"/>
        <v>697.3</v>
      </c>
      <c r="E15" s="6">
        <f t="shared" si="1"/>
        <v>36.700000000000003</v>
      </c>
      <c r="F15" s="7"/>
      <c r="G15" s="7"/>
      <c r="H15" s="7"/>
      <c r="I15" s="7"/>
      <c r="J15" s="7"/>
      <c r="K15" s="7"/>
      <c r="L15" s="7">
        <f>C15</f>
        <v>734</v>
      </c>
      <c r="M15" s="8">
        <f>C15</f>
        <v>734</v>
      </c>
      <c r="N15" s="8">
        <f>C15</f>
        <v>734</v>
      </c>
      <c r="O15" s="8">
        <f>E15</f>
        <v>36.700000000000003</v>
      </c>
      <c r="P15" s="8">
        <f>E15</f>
        <v>36.700000000000003</v>
      </c>
      <c r="Q15" s="8">
        <f>E15</f>
        <v>36.700000000000003</v>
      </c>
      <c r="R15" s="8"/>
      <c r="S15" s="8"/>
      <c r="T15" s="8"/>
      <c r="U15" s="8"/>
      <c r="V15" s="8"/>
      <c r="W15" s="8"/>
      <c r="X15" s="8"/>
    </row>
    <row r="16" spans="1:24" x14ac:dyDescent="0.25">
      <c r="A16" s="22"/>
      <c r="B16" s="5" t="s">
        <v>9</v>
      </c>
      <c r="C16" s="6">
        <v>393</v>
      </c>
      <c r="D16" s="6">
        <f t="shared" si="0"/>
        <v>373.34999999999997</v>
      </c>
      <c r="E16" s="6">
        <f t="shared" si="1"/>
        <v>19.650000000000002</v>
      </c>
      <c r="F16" s="7"/>
      <c r="G16" s="7"/>
      <c r="H16" s="7"/>
      <c r="I16" s="7"/>
      <c r="J16" s="7"/>
      <c r="K16" s="7"/>
      <c r="L16" s="7"/>
      <c r="M16" s="8">
        <f>C16</f>
        <v>393</v>
      </c>
      <c r="N16" s="8">
        <f>C16</f>
        <v>393</v>
      </c>
      <c r="O16" s="8">
        <f>C16</f>
        <v>393</v>
      </c>
      <c r="P16" s="8">
        <f>E16</f>
        <v>19.650000000000002</v>
      </c>
      <c r="Q16" s="8">
        <f>E16</f>
        <v>19.650000000000002</v>
      </c>
      <c r="R16" s="8">
        <f>E16</f>
        <v>19.650000000000002</v>
      </c>
      <c r="S16" s="8"/>
      <c r="T16" s="8"/>
      <c r="U16" s="8"/>
      <c r="V16" s="8"/>
      <c r="W16" s="8"/>
      <c r="X16" s="8"/>
    </row>
    <row r="17" spans="1:29" x14ac:dyDescent="0.25">
      <c r="A17" s="22"/>
      <c r="B17" s="5" t="s">
        <v>10</v>
      </c>
      <c r="C17" s="6">
        <v>455</v>
      </c>
      <c r="D17" s="6">
        <f t="shared" si="0"/>
        <v>432.25</v>
      </c>
      <c r="E17" s="6">
        <f t="shared" si="1"/>
        <v>22.75</v>
      </c>
      <c r="F17" s="7"/>
      <c r="G17" s="7"/>
      <c r="H17" s="7"/>
      <c r="I17" s="7"/>
      <c r="J17" s="7"/>
      <c r="K17" s="7"/>
      <c r="L17" s="7"/>
      <c r="M17" s="8"/>
      <c r="N17" s="8">
        <f>C17</f>
        <v>455</v>
      </c>
      <c r="O17" s="8">
        <f>C17</f>
        <v>455</v>
      </c>
      <c r="P17" s="8">
        <f>C17</f>
        <v>455</v>
      </c>
      <c r="Q17" s="8">
        <f>E17</f>
        <v>22.75</v>
      </c>
      <c r="R17" s="8">
        <f>E17</f>
        <v>22.75</v>
      </c>
      <c r="S17" s="8">
        <f>E17</f>
        <v>22.75</v>
      </c>
      <c r="T17" s="8"/>
      <c r="U17" s="8"/>
      <c r="V17" s="8"/>
      <c r="W17" s="8"/>
      <c r="X17" s="8"/>
    </row>
    <row r="18" spans="1:29" x14ac:dyDescent="0.25">
      <c r="A18" s="22"/>
      <c r="B18" s="5" t="s">
        <v>20</v>
      </c>
      <c r="C18" s="6">
        <v>421</v>
      </c>
      <c r="D18" s="6">
        <f>C18*$D$2</f>
        <v>399.95</v>
      </c>
      <c r="E18" s="6">
        <f>C18*$E$2</f>
        <v>21.05</v>
      </c>
      <c r="F18" s="7"/>
      <c r="G18" s="7"/>
      <c r="H18" s="7"/>
      <c r="I18" s="7"/>
      <c r="J18" s="7"/>
      <c r="K18" s="7"/>
      <c r="L18" s="7"/>
      <c r="M18" s="8"/>
      <c r="N18" s="8"/>
      <c r="O18" s="8">
        <f>C18</f>
        <v>421</v>
      </c>
      <c r="P18" s="8">
        <f>C18</f>
        <v>421</v>
      </c>
      <c r="Q18" s="8">
        <f>C18</f>
        <v>421</v>
      </c>
      <c r="R18" s="8">
        <f>E18</f>
        <v>21.05</v>
      </c>
      <c r="S18" s="8">
        <f>E18</f>
        <v>21.05</v>
      </c>
      <c r="T18" s="8">
        <f>E18</f>
        <v>21.05</v>
      </c>
      <c r="U18" s="8"/>
      <c r="V18" s="8"/>
      <c r="W18" s="8"/>
      <c r="X18" s="8"/>
    </row>
    <row r="19" spans="1:29" x14ac:dyDescent="0.25">
      <c r="A19" s="22"/>
      <c r="B19" s="5" t="s">
        <v>21</v>
      </c>
      <c r="C19" s="6">
        <v>300</v>
      </c>
      <c r="D19" s="6">
        <f>C19*$D$2</f>
        <v>285</v>
      </c>
      <c r="E19" s="6">
        <f>C19*$E$2</f>
        <v>15</v>
      </c>
      <c r="F19" s="7"/>
      <c r="G19" s="7"/>
      <c r="H19" s="7"/>
      <c r="I19" s="7"/>
      <c r="J19" s="7"/>
      <c r="K19" s="7"/>
      <c r="L19" s="7"/>
      <c r="M19" s="8"/>
      <c r="N19" s="8"/>
      <c r="O19" s="8"/>
      <c r="P19" s="8">
        <f>C19</f>
        <v>300</v>
      </c>
      <c r="Q19" s="8">
        <f>C19</f>
        <v>300</v>
      </c>
      <c r="R19" s="8">
        <f>C19</f>
        <v>300</v>
      </c>
      <c r="S19" s="8">
        <f>E19</f>
        <v>15</v>
      </c>
      <c r="T19" s="8">
        <f>E19</f>
        <v>15</v>
      </c>
      <c r="U19" s="8">
        <f>E19</f>
        <v>15</v>
      </c>
      <c r="V19" s="8"/>
      <c r="W19" s="8"/>
      <c r="X19" s="8"/>
    </row>
    <row r="20" spans="1:29" x14ac:dyDescent="0.25">
      <c r="A20" s="22"/>
      <c r="B20" s="5" t="s">
        <v>22</v>
      </c>
      <c r="C20" s="6">
        <v>300</v>
      </c>
      <c r="D20" s="6">
        <f t="shared" ref="D20:D27" si="2">C20*$D$2</f>
        <v>285</v>
      </c>
      <c r="E20" s="6">
        <f t="shared" ref="E20:E27" si="3">C20*$E$2</f>
        <v>15</v>
      </c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>
        <f>C20</f>
        <v>300</v>
      </c>
      <c r="R20" s="8">
        <f>C20</f>
        <v>300</v>
      </c>
      <c r="S20" s="8">
        <f>C20</f>
        <v>300</v>
      </c>
      <c r="T20" s="8">
        <f>E20</f>
        <v>15</v>
      </c>
      <c r="U20" s="8">
        <f>E20</f>
        <v>15</v>
      </c>
      <c r="V20" s="8">
        <f>E20</f>
        <v>15</v>
      </c>
      <c r="W20" s="8"/>
      <c r="X20" s="8"/>
    </row>
    <row r="21" spans="1:29" x14ac:dyDescent="0.25">
      <c r="A21" s="22"/>
      <c r="B21" s="5" t="s">
        <v>23</v>
      </c>
      <c r="C21" s="6">
        <v>300</v>
      </c>
      <c r="D21" s="6">
        <f t="shared" si="2"/>
        <v>285</v>
      </c>
      <c r="E21" s="6">
        <f t="shared" si="3"/>
        <v>15</v>
      </c>
      <c r="F21" s="7"/>
      <c r="G21" s="7"/>
      <c r="H21" s="7"/>
      <c r="I21" s="7"/>
      <c r="J21" s="7"/>
      <c r="K21" s="7"/>
      <c r="L21" s="7"/>
      <c r="M21" s="8"/>
      <c r="N21" s="8"/>
      <c r="O21" s="8"/>
      <c r="P21" s="8"/>
      <c r="Q21" s="8"/>
      <c r="R21" s="8">
        <f>C21</f>
        <v>300</v>
      </c>
      <c r="S21" s="8">
        <f>C21</f>
        <v>300</v>
      </c>
      <c r="T21" s="8">
        <f>C21</f>
        <v>300</v>
      </c>
      <c r="U21" s="8">
        <f>E21</f>
        <v>15</v>
      </c>
      <c r="V21" s="8">
        <f>E21</f>
        <v>15</v>
      </c>
      <c r="W21" s="8">
        <f>E21</f>
        <v>15</v>
      </c>
      <c r="X21" s="8"/>
    </row>
    <row r="22" spans="1:29" x14ac:dyDescent="0.25">
      <c r="A22" s="22"/>
      <c r="B22" s="5" t="s">
        <v>24</v>
      </c>
      <c r="C22" s="6">
        <v>300</v>
      </c>
      <c r="D22" s="6">
        <f t="shared" si="2"/>
        <v>285</v>
      </c>
      <c r="E22" s="6">
        <f t="shared" si="3"/>
        <v>15</v>
      </c>
      <c r="F22" s="7"/>
      <c r="G22" s="7"/>
      <c r="H22" s="7"/>
      <c r="I22" s="7"/>
      <c r="J22" s="7"/>
      <c r="K22" s="7"/>
      <c r="L22" s="7"/>
      <c r="M22" s="8"/>
      <c r="N22" s="8"/>
      <c r="O22" s="8"/>
      <c r="P22" s="8"/>
      <c r="Q22" s="8"/>
      <c r="R22" s="8"/>
      <c r="S22" s="8">
        <f>C22</f>
        <v>300</v>
      </c>
      <c r="T22" s="8">
        <f>C22</f>
        <v>300</v>
      </c>
      <c r="U22" s="8">
        <f>C22</f>
        <v>300</v>
      </c>
      <c r="V22" s="8">
        <f>E22</f>
        <v>15</v>
      </c>
      <c r="W22" s="8">
        <f>E22</f>
        <v>15</v>
      </c>
      <c r="X22" s="8">
        <f>E22</f>
        <v>15</v>
      </c>
    </row>
    <row r="23" spans="1:29" x14ac:dyDescent="0.25">
      <c r="A23" s="22"/>
      <c r="B23" s="5" t="s">
        <v>25</v>
      </c>
      <c r="C23" s="6">
        <v>300</v>
      </c>
      <c r="D23" s="6">
        <f t="shared" si="2"/>
        <v>285</v>
      </c>
      <c r="E23" s="6">
        <f t="shared" si="3"/>
        <v>15</v>
      </c>
      <c r="F23" s="7"/>
      <c r="G23" s="7"/>
      <c r="H23" s="7"/>
      <c r="I23" s="7"/>
      <c r="J23" s="7"/>
      <c r="K23" s="7"/>
      <c r="L23" s="7"/>
      <c r="M23" s="8"/>
      <c r="N23" s="8"/>
      <c r="O23" s="8"/>
      <c r="P23" s="8"/>
      <c r="Q23" s="8"/>
      <c r="R23" s="8"/>
      <c r="S23" s="8"/>
      <c r="T23" s="8">
        <f>C23</f>
        <v>300</v>
      </c>
      <c r="U23" s="8">
        <f>C23</f>
        <v>300</v>
      </c>
      <c r="V23" s="8">
        <f>C23</f>
        <v>300</v>
      </c>
      <c r="W23" s="8">
        <f>E23</f>
        <v>15</v>
      </c>
      <c r="X23" s="8">
        <f>E23</f>
        <v>15</v>
      </c>
      <c r="Y23">
        <f>E23</f>
        <v>15</v>
      </c>
    </row>
    <row r="24" spans="1:29" x14ac:dyDescent="0.25">
      <c r="A24" s="22"/>
      <c r="B24" s="5" t="s">
        <v>26</v>
      </c>
      <c r="C24" s="6">
        <v>300</v>
      </c>
      <c r="D24" s="6">
        <f t="shared" si="2"/>
        <v>285</v>
      </c>
      <c r="E24" s="6">
        <f t="shared" si="3"/>
        <v>15</v>
      </c>
      <c r="F24" s="7"/>
      <c r="G24" s="7"/>
      <c r="H24" s="7"/>
      <c r="I24" s="7"/>
      <c r="J24" s="7"/>
      <c r="K24" s="7"/>
      <c r="L24" s="7"/>
      <c r="M24" s="8"/>
      <c r="N24" s="8"/>
      <c r="O24" s="8"/>
      <c r="P24" s="8"/>
      <c r="Q24" s="8"/>
      <c r="R24" s="8"/>
      <c r="S24" s="8"/>
      <c r="T24" s="8"/>
      <c r="U24" s="8">
        <f>C24</f>
        <v>300</v>
      </c>
      <c r="V24" s="8">
        <f>C24</f>
        <v>300</v>
      </c>
      <c r="W24" s="8">
        <f>C24</f>
        <v>300</v>
      </c>
      <c r="X24" s="8">
        <f>E24</f>
        <v>15</v>
      </c>
      <c r="Y24">
        <f>E24</f>
        <v>15</v>
      </c>
      <c r="Z24">
        <f>E24</f>
        <v>15</v>
      </c>
    </row>
    <row r="25" spans="1:29" x14ac:dyDescent="0.25">
      <c r="A25" s="22"/>
      <c r="B25" s="5" t="s">
        <v>27</v>
      </c>
      <c r="C25" s="6">
        <v>300</v>
      </c>
      <c r="D25" s="6">
        <f t="shared" si="2"/>
        <v>285</v>
      </c>
      <c r="E25" s="6">
        <f t="shared" si="3"/>
        <v>15</v>
      </c>
      <c r="F25" s="7"/>
      <c r="G25" s="7"/>
      <c r="H25" s="7"/>
      <c r="I25" s="7"/>
      <c r="J25" s="7"/>
      <c r="K25" s="7"/>
      <c r="L25" s="7"/>
      <c r="M25" s="8"/>
      <c r="N25" s="8"/>
      <c r="O25" s="8"/>
      <c r="P25" s="8"/>
      <c r="Q25" s="8"/>
      <c r="R25" s="8"/>
      <c r="S25" s="8"/>
      <c r="T25" s="8"/>
      <c r="U25" s="8"/>
      <c r="V25" s="8">
        <f>C25</f>
        <v>300</v>
      </c>
      <c r="W25" s="8">
        <f>C25</f>
        <v>300</v>
      </c>
      <c r="X25" s="8">
        <f>C25</f>
        <v>300</v>
      </c>
      <c r="Y25">
        <f>E25</f>
        <v>15</v>
      </c>
      <c r="Z25">
        <f>E25</f>
        <v>15</v>
      </c>
      <c r="AA25">
        <f>E25</f>
        <v>15</v>
      </c>
    </row>
    <row r="26" spans="1:29" x14ac:dyDescent="0.25">
      <c r="A26" s="22"/>
      <c r="B26" s="5" t="s">
        <v>28</v>
      </c>
      <c r="C26" s="6">
        <v>300</v>
      </c>
      <c r="D26" s="6">
        <f t="shared" si="2"/>
        <v>285</v>
      </c>
      <c r="E26" s="6">
        <f t="shared" si="3"/>
        <v>15</v>
      </c>
      <c r="F26" s="7"/>
      <c r="G26" s="7"/>
      <c r="H26" s="7"/>
      <c r="I26" s="7"/>
      <c r="J26" s="7"/>
      <c r="K26" s="7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f>C26</f>
        <v>300</v>
      </c>
      <c r="X26" s="8">
        <f>C26</f>
        <v>300</v>
      </c>
      <c r="Y26">
        <f>C26</f>
        <v>300</v>
      </c>
      <c r="Z26">
        <f>E26</f>
        <v>15</v>
      </c>
      <c r="AA26">
        <f>E26</f>
        <v>15</v>
      </c>
      <c r="AB26">
        <f>E26</f>
        <v>15</v>
      </c>
    </row>
    <row r="27" spans="1:29" x14ac:dyDescent="0.25">
      <c r="A27" s="23"/>
      <c r="B27" s="5" t="s">
        <v>29</v>
      </c>
      <c r="C27" s="6">
        <v>300</v>
      </c>
      <c r="D27" s="6">
        <f t="shared" si="2"/>
        <v>285</v>
      </c>
      <c r="E27" s="6">
        <f t="shared" si="3"/>
        <v>15</v>
      </c>
      <c r="F27" s="7"/>
      <c r="G27" s="7"/>
      <c r="H27" s="7"/>
      <c r="I27" s="7"/>
      <c r="J27" s="7"/>
      <c r="K27" s="7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C27</f>
        <v>300</v>
      </c>
      <c r="Y27">
        <f>C27</f>
        <v>300</v>
      </c>
      <c r="Z27">
        <f>C27</f>
        <v>300</v>
      </c>
      <c r="AA27">
        <f>E27</f>
        <v>15</v>
      </c>
      <c r="AB27">
        <f>E27</f>
        <v>15</v>
      </c>
      <c r="AC27">
        <f>E27</f>
        <v>15</v>
      </c>
    </row>
    <row r="28" spans="1:29" s="10" customFormat="1" x14ac:dyDescent="0.25">
      <c r="A28" s="9"/>
      <c r="B28" s="5"/>
      <c r="C28" s="6"/>
      <c r="D28" s="6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9" s="10" customFormat="1" x14ac:dyDescent="0.25">
      <c r="A29" s="9"/>
      <c r="B29" s="5"/>
      <c r="C29" s="6"/>
      <c r="D29" s="6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9" s="10" customFormat="1" x14ac:dyDescent="0.25">
      <c r="A30" s="9"/>
      <c r="B30" s="5"/>
      <c r="C30" s="1"/>
      <c r="D30" s="1">
        <v>0.88</v>
      </c>
      <c r="E30" s="1">
        <v>0.12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9" s="10" customFormat="1" x14ac:dyDescent="0.25">
      <c r="A31" s="9"/>
      <c r="B31" s="5"/>
      <c r="C31" s="2" t="s">
        <v>32</v>
      </c>
      <c r="D31" s="2" t="s">
        <v>0</v>
      </c>
      <c r="E31" s="2" t="s">
        <v>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9" x14ac:dyDescent="0.25">
      <c r="A32" s="24" t="s">
        <v>15</v>
      </c>
      <c r="B32" s="5" t="s">
        <v>8</v>
      </c>
      <c r="C32" s="6">
        <v>114</v>
      </c>
      <c r="D32" s="6">
        <f>C32*$D$30</f>
        <v>100.32000000000001</v>
      </c>
      <c r="E32" s="6">
        <f>C32*$E$30</f>
        <v>13.68</v>
      </c>
      <c r="F32" s="7"/>
      <c r="G32" s="7"/>
      <c r="H32" s="7"/>
      <c r="I32" s="7"/>
      <c r="J32" s="7"/>
      <c r="K32" s="7"/>
      <c r="L32" s="7">
        <f>C32</f>
        <v>114</v>
      </c>
      <c r="M32" s="8">
        <f>C32</f>
        <v>114</v>
      </c>
      <c r="N32" s="8">
        <f>C32</f>
        <v>114</v>
      </c>
      <c r="O32" s="8">
        <f>E32</f>
        <v>13.68</v>
      </c>
      <c r="P32" s="8">
        <f>E32</f>
        <v>13.68</v>
      </c>
      <c r="Q32" s="8">
        <f>E32</f>
        <v>13.68</v>
      </c>
      <c r="R32" s="8"/>
      <c r="S32" s="8"/>
      <c r="T32" s="8"/>
      <c r="U32" s="8"/>
      <c r="V32" s="8"/>
      <c r="W32" s="8"/>
      <c r="X32" s="8"/>
    </row>
    <row r="33" spans="1:29" x14ac:dyDescent="0.25">
      <c r="A33" s="25"/>
      <c r="B33" s="5" t="s">
        <v>18</v>
      </c>
      <c r="C33" s="6">
        <v>495</v>
      </c>
      <c r="D33" s="6">
        <f t="shared" ref="D33:D44" si="4">C33*$D$30</f>
        <v>435.6</v>
      </c>
      <c r="E33" s="6">
        <f t="shared" ref="E33:E44" si="5">C33*$E$30</f>
        <v>59.4</v>
      </c>
      <c r="F33" s="7"/>
      <c r="G33" s="7"/>
      <c r="H33" s="7"/>
      <c r="I33" s="7"/>
      <c r="J33" s="7"/>
      <c r="K33" s="7"/>
      <c r="L33" s="7"/>
      <c r="M33" s="8">
        <f>C33</f>
        <v>495</v>
      </c>
      <c r="N33" s="8">
        <f>C33</f>
        <v>495</v>
      </c>
      <c r="O33" s="8">
        <f>C33</f>
        <v>495</v>
      </c>
      <c r="P33" s="8">
        <f>E33</f>
        <v>59.4</v>
      </c>
      <c r="Q33" s="8">
        <f>E33</f>
        <v>59.4</v>
      </c>
      <c r="R33" s="8">
        <f>E33</f>
        <v>59.4</v>
      </c>
      <c r="S33" s="8"/>
      <c r="T33" s="8"/>
      <c r="U33" s="8"/>
      <c r="V33" s="8"/>
      <c r="W33" s="8"/>
      <c r="X33" s="8"/>
    </row>
    <row r="34" spans="1:29" x14ac:dyDescent="0.25">
      <c r="A34" s="25"/>
      <c r="B34" s="5" t="s">
        <v>19</v>
      </c>
      <c r="C34" s="6">
        <v>543</v>
      </c>
      <c r="D34" s="6">
        <f t="shared" si="4"/>
        <v>477.84</v>
      </c>
      <c r="E34" s="6">
        <f t="shared" si="5"/>
        <v>65.16</v>
      </c>
      <c r="F34" s="7"/>
      <c r="G34" s="7"/>
      <c r="H34" s="7"/>
      <c r="I34" s="7"/>
      <c r="J34" s="7"/>
      <c r="K34" s="7"/>
      <c r="L34" s="7"/>
      <c r="M34" s="8"/>
      <c r="N34" s="8">
        <f>C34</f>
        <v>543</v>
      </c>
      <c r="O34" s="8">
        <f>C34</f>
        <v>543</v>
      </c>
      <c r="P34" s="8">
        <f>C34</f>
        <v>543</v>
      </c>
      <c r="Q34" s="8">
        <f>E34</f>
        <v>65.16</v>
      </c>
      <c r="R34" s="8">
        <f>E34</f>
        <v>65.16</v>
      </c>
      <c r="S34" s="8">
        <f>E34</f>
        <v>65.16</v>
      </c>
      <c r="T34" s="8"/>
      <c r="U34" s="8"/>
      <c r="V34" s="8"/>
      <c r="W34" s="8"/>
      <c r="X34" s="8"/>
    </row>
    <row r="35" spans="1:29" s="10" customFormat="1" x14ac:dyDescent="0.25">
      <c r="A35" s="25"/>
      <c r="B35" s="5" t="s">
        <v>20</v>
      </c>
      <c r="C35" s="6">
        <v>541</v>
      </c>
      <c r="D35" s="6">
        <f t="shared" si="4"/>
        <v>476.08</v>
      </c>
      <c r="E35" s="6">
        <f t="shared" si="5"/>
        <v>64.92</v>
      </c>
      <c r="F35" s="7"/>
      <c r="G35" s="7"/>
      <c r="H35" s="7"/>
      <c r="I35" s="7"/>
      <c r="J35" s="7"/>
      <c r="K35" s="7"/>
      <c r="L35" s="7"/>
      <c r="M35" s="8"/>
      <c r="N35" s="8"/>
      <c r="O35" s="8">
        <f>C35</f>
        <v>541</v>
      </c>
      <c r="P35" s="8">
        <f>C35</f>
        <v>541</v>
      </c>
      <c r="Q35" s="8">
        <f>C35</f>
        <v>541</v>
      </c>
      <c r="R35" s="8">
        <f>E35</f>
        <v>64.92</v>
      </c>
      <c r="S35" s="8">
        <f>E35</f>
        <v>64.92</v>
      </c>
      <c r="T35" s="8">
        <f>E35</f>
        <v>64.92</v>
      </c>
      <c r="U35" s="8"/>
      <c r="V35" s="8"/>
      <c r="W35" s="8"/>
      <c r="X35" s="8"/>
    </row>
    <row r="36" spans="1:29" s="10" customFormat="1" x14ac:dyDescent="0.25">
      <c r="A36" s="25"/>
      <c r="B36" s="5" t="s">
        <v>21</v>
      </c>
      <c r="C36" s="6">
        <v>500</v>
      </c>
      <c r="D36" s="6">
        <f t="shared" si="4"/>
        <v>440</v>
      </c>
      <c r="E36" s="6">
        <f t="shared" si="5"/>
        <v>60</v>
      </c>
      <c r="F36" s="7"/>
      <c r="G36" s="7"/>
      <c r="H36" s="7"/>
      <c r="I36" s="7"/>
      <c r="J36" s="7"/>
      <c r="K36" s="7"/>
      <c r="L36" s="7"/>
      <c r="M36" s="8"/>
      <c r="N36" s="8"/>
      <c r="O36" s="8"/>
      <c r="P36" s="8">
        <f>C36</f>
        <v>500</v>
      </c>
      <c r="Q36" s="8">
        <f>C36</f>
        <v>500</v>
      </c>
      <c r="R36" s="8">
        <f>C36</f>
        <v>500</v>
      </c>
      <c r="S36" s="8">
        <f>E36</f>
        <v>60</v>
      </c>
      <c r="T36" s="8">
        <f>E36</f>
        <v>60</v>
      </c>
      <c r="U36" s="8">
        <f>E36</f>
        <v>60</v>
      </c>
      <c r="V36" s="8"/>
      <c r="W36" s="8"/>
      <c r="X36" s="8"/>
    </row>
    <row r="37" spans="1:29" s="10" customFormat="1" x14ac:dyDescent="0.25">
      <c r="A37" s="25"/>
      <c r="B37" s="5" t="s">
        <v>22</v>
      </c>
      <c r="C37" s="6">
        <v>500</v>
      </c>
      <c r="D37" s="6">
        <f t="shared" si="4"/>
        <v>440</v>
      </c>
      <c r="E37" s="6">
        <f t="shared" si="5"/>
        <v>60</v>
      </c>
      <c r="F37" s="7"/>
      <c r="G37" s="7"/>
      <c r="H37" s="7"/>
      <c r="I37" s="7"/>
      <c r="J37" s="7"/>
      <c r="K37" s="7"/>
      <c r="L37" s="7"/>
      <c r="M37" s="8"/>
      <c r="N37" s="8"/>
      <c r="O37" s="8"/>
      <c r="P37" s="8"/>
      <c r="Q37" s="8">
        <f>C37</f>
        <v>500</v>
      </c>
      <c r="R37" s="8">
        <f>C37</f>
        <v>500</v>
      </c>
      <c r="S37" s="8">
        <f>C37</f>
        <v>500</v>
      </c>
      <c r="T37" s="8">
        <f>E37</f>
        <v>60</v>
      </c>
      <c r="U37" s="8">
        <f>E37</f>
        <v>60</v>
      </c>
      <c r="V37" s="8">
        <f>E37</f>
        <v>60</v>
      </c>
      <c r="W37" s="8"/>
      <c r="X37" s="8"/>
    </row>
    <row r="38" spans="1:29" s="10" customFormat="1" x14ac:dyDescent="0.25">
      <c r="A38" s="25"/>
      <c r="B38" s="5" t="s">
        <v>23</v>
      </c>
      <c r="C38" s="6">
        <v>600</v>
      </c>
      <c r="D38" s="6">
        <f t="shared" si="4"/>
        <v>528</v>
      </c>
      <c r="E38" s="6">
        <f t="shared" si="5"/>
        <v>72</v>
      </c>
      <c r="F38" s="7"/>
      <c r="G38" s="7"/>
      <c r="H38" s="7"/>
      <c r="I38" s="7"/>
      <c r="J38" s="7"/>
      <c r="K38" s="7"/>
      <c r="L38" s="7"/>
      <c r="M38" s="8"/>
      <c r="N38" s="8"/>
      <c r="O38" s="8"/>
      <c r="P38" s="8"/>
      <c r="Q38" s="8"/>
      <c r="R38" s="8">
        <f>C38</f>
        <v>600</v>
      </c>
      <c r="S38" s="8">
        <f>C38</f>
        <v>600</v>
      </c>
      <c r="T38" s="8">
        <f>C38</f>
        <v>600</v>
      </c>
      <c r="U38" s="8">
        <f>E38</f>
        <v>72</v>
      </c>
      <c r="V38" s="8">
        <f>E38</f>
        <v>72</v>
      </c>
      <c r="W38" s="8">
        <f>E38</f>
        <v>72</v>
      </c>
      <c r="X38" s="8"/>
    </row>
    <row r="39" spans="1:29" s="10" customFormat="1" x14ac:dyDescent="0.25">
      <c r="A39" s="25"/>
      <c r="B39" s="5" t="s">
        <v>24</v>
      </c>
      <c r="C39" s="6">
        <v>600</v>
      </c>
      <c r="D39" s="6">
        <f t="shared" si="4"/>
        <v>528</v>
      </c>
      <c r="E39" s="6">
        <f t="shared" si="5"/>
        <v>72</v>
      </c>
      <c r="F39" s="7"/>
      <c r="G39" s="7"/>
      <c r="H39" s="7"/>
      <c r="I39" s="7"/>
      <c r="J39" s="7"/>
      <c r="K39" s="7"/>
      <c r="L39" s="7"/>
      <c r="M39" s="8"/>
      <c r="N39" s="8"/>
      <c r="O39" s="8"/>
      <c r="P39" s="8"/>
      <c r="Q39" s="8"/>
      <c r="R39" s="8"/>
      <c r="S39" s="8">
        <f>C39</f>
        <v>600</v>
      </c>
      <c r="T39" s="8">
        <f>C39</f>
        <v>600</v>
      </c>
      <c r="U39" s="8">
        <f>C39</f>
        <v>600</v>
      </c>
      <c r="V39" s="8">
        <f>E39</f>
        <v>72</v>
      </c>
      <c r="W39" s="8">
        <f>E39</f>
        <v>72</v>
      </c>
      <c r="X39" s="8">
        <f>E39</f>
        <v>72</v>
      </c>
    </row>
    <row r="40" spans="1:29" s="10" customFormat="1" x14ac:dyDescent="0.25">
      <c r="A40" s="25"/>
      <c r="B40" s="5" t="s">
        <v>25</v>
      </c>
      <c r="C40" s="6">
        <v>600</v>
      </c>
      <c r="D40" s="6">
        <f t="shared" si="4"/>
        <v>528</v>
      </c>
      <c r="E40" s="6">
        <f t="shared" si="5"/>
        <v>72</v>
      </c>
      <c r="F40" s="7"/>
      <c r="G40" s="7"/>
      <c r="H40" s="7"/>
      <c r="I40" s="7"/>
      <c r="J40" s="7"/>
      <c r="K40" s="7"/>
      <c r="L40" s="7"/>
      <c r="M40" s="8"/>
      <c r="N40" s="8"/>
      <c r="O40" s="8"/>
      <c r="P40" s="8"/>
      <c r="Q40" s="8"/>
      <c r="R40" s="8"/>
      <c r="S40" s="8"/>
      <c r="T40" s="8">
        <f>C40</f>
        <v>600</v>
      </c>
      <c r="U40" s="8">
        <f>C40</f>
        <v>600</v>
      </c>
      <c r="V40" s="8">
        <f>C40</f>
        <v>600</v>
      </c>
      <c r="W40" s="8">
        <f>E40</f>
        <v>72</v>
      </c>
      <c r="X40" s="8">
        <f>E40</f>
        <v>72</v>
      </c>
      <c r="Y40" s="10">
        <f>E40</f>
        <v>72</v>
      </c>
    </row>
    <row r="41" spans="1:29" s="10" customFormat="1" x14ac:dyDescent="0.25">
      <c r="A41" s="25"/>
      <c r="B41" s="5" t="s">
        <v>26</v>
      </c>
      <c r="C41" s="6">
        <v>600</v>
      </c>
      <c r="D41" s="6">
        <f t="shared" si="4"/>
        <v>528</v>
      </c>
      <c r="E41" s="6">
        <f t="shared" si="5"/>
        <v>72</v>
      </c>
      <c r="F41" s="7"/>
      <c r="G41" s="7"/>
      <c r="H41" s="7"/>
      <c r="I41" s="7"/>
      <c r="J41" s="7"/>
      <c r="K41" s="7"/>
      <c r="L41" s="7"/>
      <c r="M41" s="8"/>
      <c r="N41" s="8"/>
      <c r="O41" s="8"/>
      <c r="P41" s="8"/>
      <c r="Q41" s="8"/>
      <c r="R41" s="8"/>
      <c r="S41" s="8"/>
      <c r="T41" s="8"/>
      <c r="U41" s="8">
        <f>C41</f>
        <v>600</v>
      </c>
      <c r="V41" s="8">
        <f>C41</f>
        <v>600</v>
      </c>
      <c r="W41" s="8">
        <f>C41</f>
        <v>600</v>
      </c>
      <c r="X41" s="8">
        <f>E41</f>
        <v>72</v>
      </c>
      <c r="Y41" s="10">
        <f>E41</f>
        <v>72</v>
      </c>
      <c r="Z41" s="10">
        <f>E41</f>
        <v>72</v>
      </c>
    </row>
    <row r="42" spans="1:29" s="10" customFormat="1" x14ac:dyDescent="0.25">
      <c r="A42" s="25"/>
      <c r="B42" s="5" t="s">
        <v>27</v>
      </c>
      <c r="C42" s="6">
        <v>600</v>
      </c>
      <c r="D42" s="6">
        <f t="shared" si="4"/>
        <v>528</v>
      </c>
      <c r="E42" s="6">
        <f t="shared" si="5"/>
        <v>72</v>
      </c>
      <c r="F42" s="7"/>
      <c r="G42" s="7"/>
      <c r="H42" s="7"/>
      <c r="I42" s="7"/>
      <c r="J42" s="7"/>
      <c r="K42" s="7"/>
      <c r="L42" s="7"/>
      <c r="M42" s="8"/>
      <c r="N42" s="8"/>
      <c r="O42" s="8"/>
      <c r="P42" s="8"/>
      <c r="Q42" s="8"/>
      <c r="R42" s="8"/>
      <c r="S42" s="8"/>
      <c r="T42" s="8"/>
      <c r="U42" s="8"/>
      <c r="V42" s="8">
        <f>C42</f>
        <v>600</v>
      </c>
      <c r="W42" s="8">
        <f>C42</f>
        <v>600</v>
      </c>
      <c r="X42" s="8">
        <f>C42</f>
        <v>600</v>
      </c>
      <c r="Y42" s="10">
        <f>E42</f>
        <v>72</v>
      </c>
      <c r="Z42" s="10">
        <f>E42</f>
        <v>72</v>
      </c>
      <c r="AA42" s="10">
        <f>E42</f>
        <v>72</v>
      </c>
    </row>
    <row r="43" spans="1:29" s="10" customFormat="1" x14ac:dyDescent="0.25">
      <c r="A43" s="25"/>
      <c r="B43" s="5" t="s">
        <v>28</v>
      </c>
      <c r="C43" s="6">
        <v>600</v>
      </c>
      <c r="D43" s="6">
        <f t="shared" si="4"/>
        <v>528</v>
      </c>
      <c r="E43" s="6">
        <f t="shared" si="5"/>
        <v>72</v>
      </c>
      <c r="F43" s="7"/>
      <c r="G43" s="7"/>
      <c r="H43" s="7"/>
      <c r="I43" s="7"/>
      <c r="J43" s="7"/>
      <c r="K43" s="7"/>
      <c r="L43" s="7"/>
      <c r="M43" s="8"/>
      <c r="N43" s="8"/>
      <c r="O43" s="8"/>
      <c r="P43" s="8"/>
      <c r="Q43" s="8"/>
      <c r="R43" s="8"/>
      <c r="S43" s="8"/>
      <c r="T43" s="8"/>
      <c r="U43" s="8"/>
      <c r="V43" s="8"/>
      <c r="W43" s="8">
        <f>C43</f>
        <v>600</v>
      </c>
      <c r="X43" s="8">
        <f>C43</f>
        <v>600</v>
      </c>
      <c r="Y43" s="10">
        <f>C43</f>
        <v>600</v>
      </c>
      <c r="Z43" s="10">
        <f>E43</f>
        <v>72</v>
      </c>
      <c r="AA43" s="10">
        <f>E43</f>
        <v>72</v>
      </c>
      <c r="AB43" s="10">
        <f>E43</f>
        <v>72</v>
      </c>
    </row>
    <row r="44" spans="1:29" s="10" customFormat="1" x14ac:dyDescent="0.25">
      <c r="A44" s="26"/>
      <c r="B44" s="5" t="s">
        <v>29</v>
      </c>
      <c r="C44" s="6">
        <v>600</v>
      </c>
      <c r="D44" s="6">
        <f t="shared" si="4"/>
        <v>528</v>
      </c>
      <c r="E44" s="6">
        <f t="shared" si="5"/>
        <v>72</v>
      </c>
      <c r="F44" s="7"/>
      <c r="G44" s="7"/>
      <c r="H44" s="7"/>
      <c r="I44" s="7"/>
      <c r="J44" s="7"/>
      <c r="K44" s="7"/>
      <c r="L44" s="7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>
        <f>C44</f>
        <v>600</v>
      </c>
      <c r="Y44" s="10">
        <f>C44</f>
        <v>600</v>
      </c>
      <c r="Z44" s="10">
        <f>C44</f>
        <v>600</v>
      </c>
      <c r="AA44" s="10">
        <f>E44</f>
        <v>72</v>
      </c>
      <c r="AB44" s="10">
        <f>E44</f>
        <v>72</v>
      </c>
      <c r="AC44" s="10">
        <f>E44</f>
        <v>72</v>
      </c>
    </row>
    <row r="45" spans="1:29" s="10" customFormat="1" x14ac:dyDescent="0.25"/>
    <row r="46" spans="1:29" x14ac:dyDescent="0.25">
      <c r="A46" s="18" t="s">
        <v>16</v>
      </c>
      <c r="B46" s="18"/>
      <c r="C46" s="18"/>
      <c r="D46" s="18"/>
      <c r="E46" s="18"/>
      <c r="F46" s="13">
        <f>SUM(F4:F27)</f>
        <v>730</v>
      </c>
      <c r="G46" s="13">
        <f t="shared" ref="G46:X46" si="6">SUM(G4:G27)</f>
        <v>1630</v>
      </c>
      <c r="H46" s="13">
        <f t="shared" si="6"/>
        <v>2018</v>
      </c>
      <c r="I46" s="13">
        <f t="shared" si="6"/>
        <v>2323.5</v>
      </c>
      <c r="J46" s="13">
        <f t="shared" si="6"/>
        <v>2619.5</v>
      </c>
      <c r="K46" s="13">
        <f t="shared" si="6"/>
        <v>3005.9</v>
      </c>
      <c r="L46" s="13">
        <f t="shared" si="6"/>
        <v>2754.35</v>
      </c>
      <c r="M46" s="16">
        <f t="shared" si="6"/>
        <v>2008.9</v>
      </c>
      <c r="N46" s="16">
        <f t="shared" si="6"/>
        <v>1727.25</v>
      </c>
      <c r="O46" s="16">
        <f t="shared" si="6"/>
        <v>1401</v>
      </c>
      <c r="P46" s="16">
        <f t="shared" si="6"/>
        <v>1270.0999999999999</v>
      </c>
      <c r="Q46" s="16">
        <f t="shared" si="6"/>
        <v>1100.0999999999999</v>
      </c>
      <c r="R46" s="16">
        <f t="shared" si="6"/>
        <v>963.45</v>
      </c>
      <c r="S46" s="16">
        <f t="shared" si="6"/>
        <v>958.8</v>
      </c>
      <c r="T46" s="16">
        <f t="shared" si="6"/>
        <v>951.05</v>
      </c>
      <c r="U46" s="16">
        <f t="shared" si="6"/>
        <v>945</v>
      </c>
      <c r="V46" s="16">
        <f t="shared" si="6"/>
        <v>945</v>
      </c>
      <c r="W46" s="16">
        <f t="shared" si="6"/>
        <v>945</v>
      </c>
      <c r="X46" s="16">
        <f t="shared" si="6"/>
        <v>945</v>
      </c>
    </row>
    <row r="47" spans="1:29" x14ac:dyDescent="0.25">
      <c r="A47" s="18" t="s">
        <v>30</v>
      </c>
      <c r="B47" s="18"/>
      <c r="C47" s="18"/>
      <c r="D47" s="18"/>
      <c r="E47" s="18"/>
      <c r="F47" s="12"/>
      <c r="G47" s="12"/>
      <c r="H47" s="12"/>
      <c r="I47" s="12"/>
      <c r="J47" s="12"/>
      <c r="K47" s="12"/>
      <c r="L47" s="12"/>
      <c r="M47" s="12"/>
      <c r="N47" s="12"/>
      <c r="O47" s="12">
        <v>10550</v>
      </c>
      <c r="P47" s="12"/>
      <c r="Q47" s="12"/>
      <c r="R47" s="12"/>
      <c r="S47" s="12"/>
      <c r="T47" s="12"/>
      <c r="U47" s="12"/>
      <c r="V47" s="12"/>
      <c r="W47" s="12"/>
      <c r="X47" s="12"/>
    </row>
    <row r="48" spans="1:29" x14ac:dyDescent="0.25">
      <c r="A48" s="18" t="s">
        <v>31</v>
      </c>
      <c r="B48" s="18"/>
      <c r="C48" s="18"/>
      <c r="D48" s="18"/>
      <c r="E48" s="18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7"/>
      <c r="V48" s="12"/>
      <c r="W48" s="12"/>
      <c r="X48" s="12">
        <v>11</v>
      </c>
    </row>
    <row r="49" spans="1:24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  <row r="52" spans="1:24" x14ac:dyDescent="0.25">
      <c r="A52" s="18" t="s">
        <v>17</v>
      </c>
      <c r="B52" s="18"/>
      <c r="C52" s="18"/>
      <c r="D52" s="18"/>
      <c r="E52" s="18"/>
      <c r="F52" s="18"/>
      <c r="G52" s="18"/>
      <c r="H52" s="18"/>
      <c r="I52" s="18"/>
      <c r="J52" s="15">
        <f>SUM(J32:J44)</f>
        <v>0</v>
      </c>
      <c r="K52" s="15">
        <f t="shared" ref="K52:X52" si="7">SUM(K32:K44)</f>
        <v>0</v>
      </c>
      <c r="L52" s="15">
        <f t="shared" si="7"/>
        <v>114</v>
      </c>
      <c r="M52" s="16">
        <f t="shared" si="7"/>
        <v>609</v>
      </c>
      <c r="N52" s="16">
        <f t="shared" si="7"/>
        <v>1152</v>
      </c>
      <c r="O52" s="16">
        <f t="shared" si="7"/>
        <v>1592.68</v>
      </c>
      <c r="P52" s="16">
        <f t="shared" si="7"/>
        <v>1657.08</v>
      </c>
      <c r="Q52" s="16">
        <f t="shared" si="7"/>
        <v>1679.24</v>
      </c>
      <c r="R52" s="16">
        <f t="shared" si="7"/>
        <v>1789.48</v>
      </c>
      <c r="S52" s="16">
        <f t="shared" si="7"/>
        <v>1890.08</v>
      </c>
      <c r="T52" s="16">
        <f t="shared" si="7"/>
        <v>1984.92</v>
      </c>
      <c r="U52" s="16">
        <f t="shared" si="7"/>
        <v>1992</v>
      </c>
      <c r="V52" s="16">
        <f t="shared" si="7"/>
        <v>2004</v>
      </c>
      <c r="W52" s="16">
        <f t="shared" si="7"/>
        <v>2016</v>
      </c>
      <c r="X52" s="16">
        <f t="shared" si="7"/>
        <v>2016</v>
      </c>
    </row>
    <row r="53" spans="1:24" x14ac:dyDescent="0.25">
      <c r="A53" s="18" t="s">
        <v>30</v>
      </c>
      <c r="B53" s="18"/>
      <c r="C53" s="18"/>
      <c r="D53" s="18"/>
      <c r="E53" s="18"/>
      <c r="F53" s="18"/>
      <c r="G53" s="18"/>
      <c r="H53" s="18"/>
      <c r="I53" s="18"/>
      <c r="J53" s="2"/>
      <c r="K53" s="2"/>
      <c r="L53" s="2"/>
      <c r="M53" s="2"/>
      <c r="N53" s="2"/>
      <c r="O53" s="12">
        <v>6492</v>
      </c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5">
      <c r="A54" s="18" t="s">
        <v>31</v>
      </c>
      <c r="B54" s="18"/>
      <c r="C54" s="18"/>
      <c r="D54" s="18"/>
      <c r="E54" s="18"/>
      <c r="F54" s="18"/>
      <c r="G54" s="18"/>
      <c r="H54" s="18"/>
      <c r="I54" s="18"/>
      <c r="J54" s="2"/>
      <c r="K54" s="2"/>
      <c r="L54" s="2"/>
      <c r="M54" s="2"/>
      <c r="N54" s="2"/>
      <c r="O54" s="2"/>
      <c r="P54" s="2"/>
      <c r="Q54" s="2"/>
      <c r="R54" s="17"/>
      <c r="S54" s="2">
        <v>3.5</v>
      </c>
      <c r="T54" s="2"/>
      <c r="U54" s="2"/>
      <c r="V54" s="2"/>
      <c r="W54" s="2"/>
      <c r="X54" s="2"/>
    </row>
  </sheetData>
  <mergeCells count="11">
    <mergeCell ref="A47:E47"/>
    <mergeCell ref="A48:E48"/>
    <mergeCell ref="A52:I52"/>
    <mergeCell ref="A53:I53"/>
    <mergeCell ref="A54:I54"/>
    <mergeCell ref="A46:E46"/>
    <mergeCell ref="C1:E1"/>
    <mergeCell ref="F2:L2"/>
    <mergeCell ref="M2:X2"/>
    <mergeCell ref="A4:A27"/>
    <mergeCell ref="A32:A4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abSelected="1" topLeftCell="A58" workbookViewId="0">
      <selection activeCell="F4" sqref="F4"/>
    </sheetView>
  </sheetViews>
  <sheetFormatPr defaultRowHeight="15" x14ac:dyDescent="0.25"/>
  <cols>
    <col min="1" max="1" width="19.7109375" customWidth="1"/>
    <col min="2" max="2" width="19.85546875" customWidth="1"/>
    <col min="4" max="4" width="12.140625" customWidth="1"/>
    <col min="5" max="5" width="12" customWidth="1"/>
    <col min="6" max="6" width="8" customWidth="1"/>
    <col min="7" max="7" width="13.28515625" customWidth="1"/>
    <col min="8" max="8" width="9.7109375" customWidth="1"/>
    <col min="9" max="13" width="8" customWidth="1"/>
    <col min="16" max="16" width="46.28515625" customWidth="1"/>
    <col min="18" max="18" width="31.7109375" customWidth="1"/>
  </cols>
  <sheetData>
    <row r="1" spans="1:13" ht="15.75" customHeight="1" thickBot="1" x14ac:dyDescent="0.3">
      <c r="A1" s="27" t="s">
        <v>33</v>
      </c>
      <c r="B1" s="28" t="s">
        <v>34</v>
      </c>
      <c r="C1" s="29" t="s">
        <v>35</v>
      </c>
      <c r="D1" s="30" t="s">
        <v>14</v>
      </c>
      <c r="E1" s="31"/>
      <c r="F1" s="31"/>
      <c r="G1" s="32"/>
      <c r="H1" s="30" t="s">
        <v>15</v>
      </c>
      <c r="I1" s="31"/>
      <c r="J1" s="31"/>
      <c r="K1" s="33"/>
      <c r="L1" s="34"/>
    </row>
    <row r="2" spans="1:13" ht="142.5" thickBot="1" x14ac:dyDescent="0.3">
      <c r="A2" s="35"/>
      <c r="B2" s="36"/>
      <c r="C2" s="29"/>
      <c r="D2" s="37" t="s">
        <v>36</v>
      </c>
      <c r="E2" s="38" t="s">
        <v>37</v>
      </c>
      <c r="F2" s="39" t="s">
        <v>16</v>
      </c>
      <c r="G2" s="40" t="s">
        <v>38</v>
      </c>
      <c r="H2" s="37" t="s">
        <v>39</v>
      </c>
      <c r="I2" s="37" t="s">
        <v>40</v>
      </c>
      <c r="J2" s="39" t="s">
        <v>17</v>
      </c>
      <c r="K2" s="40" t="s">
        <v>41</v>
      </c>
      <c r="L2" s="41" t="s">
        <v>42</v>
      </c>
      <c r="M2" s="41" t="s">
        <v>43</v>
      </c>
    </row>
    <row r="3" spans="1:13" ht="24.75" customHeight="1" x14ac:dyDescent="0.25">
      <c r="A3" s="42" t="s">
        <v>44</v>
      </c>
      <c r="B3" s="43">
        <v>388</v>
      </c>
      <c r="C3" s="44">
        <f t="shared" ref="C3:C9" si="0">F3+J3</f>
        <v>388</v>
      </c>
      <c r="D3" s="45">
        <v>188</v>
      </c>
      <c r="E3" s="2">
        <v>200</v>
      </c>
      <c r="F3" s="46">
        <v>388</v>
      </c>
      <c r="G3" s="47">
        <f t="shared" ref="G3:G11" si="1">E3/F3*100</f>
        <v>51.546391752577314</v>
      </c>
      <c r="H3" s="48">
        <v>0</v>
      </c>
      <c r="I3" s="48">
        <v>0</v>
      </c>
      <c r="J3" s="46"/>
      <c r="K3" s="43"/>
      <c r="L3" s="8">
        <v>100</v>
      </c>
      <c r="M3" s="8">
        <v>0</v>
      </c>
    </row>
    <row r="4" spans="1:13" ht="24.75" customHeight="1" x14ac:dyDescent="0.25">
      <c r="A4" s="49" t="s">
        <v>45</v>
      </c>
      <c r="B4" s="43">
        <v>1000</v>
      </c>
      <c r="C4" s="44">
        <f t="shared" si="0"/>
        <v>999</v>
      </c>
      <c r="D4" s="45">
        <v>524</v>
      </c>
      <c r="E4" s="2">
        <v>475</v>
      </c>
      <c r="F4" s="46">
        <v>999</v>
      </c>
      <c r="G4" s="47">
        <f t="shared" si="1"/>
        <v>47.547547547547545</v>
      </c>
      <c r="H4" s="50">
        <v>0</v>
      </c>
      <c r="I4" s="50">
        <v>0</v>
      </c>
      <c r="J4" s="46"/>
      <c r="K4" s="43"/>
      <c r="L4" s="8">
        <v>100</v>
      </c>
      <c r="M4" s="8">
        <v>0</v>
      </c>
    </row>
    <row r="5" spans="1:13" ht="24.75" customHeight="1" x14ac:dyDescent="0.25">
      <c r="A5" s="49" t="s">
        <v>46</v>
      </c>
      <c r="B5" s="43">
        <v>1151</v>
      </c>
      <c r="C5" s="44">
        <f t="shared" si="0"/>
        <v>1151</v>
      </c>
      <c r="D5" s="45">
        <v>575</v>
      </c>
      <c r="E5" s="2">
        <v>576</v>
      </c>
      <c r="F5" s="46">
        <v>1151</v>
      </c>
      <c r="G5" s="47">
        <f t="shared" si="1"/>
        <v>50.043440486533456</v>
      </c>
      <c r="H5" s="50">
        <v>0</v>
      </c>
      <c r="I5" s="50">
        <v>0</v>
      </c>
      <c r="J5" s="46"/>
      <c r="K5" s="43"/>
      <c r="L5" s="8">
        <v>100</v>
      </c>
      <c r="M5" s="8">
        <v>0</v>
      </c>
    </row>
    <row r="6" spans="1:13" ht="24.75" customHeight="1" x14ac:dyDescent="0.25">
      <c r="A6" s="49" t="s">
        <v>47</v>
      </c>
      <c r="B6" s="43">
        <v>756</v>
      </c>
      <c r="C6" s="44">
        <f t="shared" si="0"/>
        <v>755</v>
      </c>
      <c r="D6" s="45">
        <v>381</v>
      </c>
      <c r="E6" s="2">
        <v>374</v>
      </c>
      <c r="F6" s="46">
        <v>755</v>
      </c>
      <c r="G6" s="47">
        <f t="shared" si="1"/>
        <v>49.536423841059602</v>
      </c>
      <c r="H6" s="50">
        <v>0</v>
      </c>
      <c r="I6" s="50">
        <v>0</v>
      </c>
      <c r="J6" s="46"/>
      <c r="K6" s="43"/>
      <c r="L6" s="8">
        <v>100</v>
      </c>
      <c r="M6" s="8">
        <v>0</v>
      </c>
    </row>
    <row r="7" spans="1:13" ht="24.75" customHeight="1" x14ac:dyDescent="0.25">
      <c r="A7" s="49" t="s">
        <v>48</v>
      </c>
      <c r="B7" s="43">
        <v>851</v>
      </c>
      <c r="C7" s="44">
        <f t="shared" si="0"/>
        <v>848</v>
      </c>
      <c r="D7" s="45">
        <v>411</v>
      </c>
      <c r="E7" s="2">
        <v>323</v>
      </c>
      <c r="F7" s="46">
        <v>734</v>
      </c>
      <c r="G7" s="47">
        <f t="shared" si="1"/>
        <v>44.005449591280652</v>
      </c>
      <c r="H7" s="2">
        <v>94</v>
      </c>
      <c r="I7" s="2">
        <v>20</v>
      </c>
      <c r="J7" s="46">
        <v>114</v>
      </c>
      <c r="K7" s="51">
        <v>17.543859649122805</v>
      </c>
      <c r="L7" s="52">
        <v>86.556603773584911</v>
      </c>
      <c r="M7" s="52">
        <v>13.443396226415095</v>
      </c>
    </row>
    <row r="8" spans="1:13" ht="24.75" customHeight="1" x14ac:dyDescent="0.25">
      <c r="A8" s="49" t="s">
        <v>49</v>
      </c>
      <c r="B8" s="43">
        <v>890</v>
      </c>
      <c r="C8" s="44">
        <f t="shared" si="0"/>
        <v>888</v>
      </c>
      <c r="D8" s="45">
        <v>389</v>
      </c>
      <c r="E8" s="2">
        <v>4</v>
      </c>
      <c r="F8" s="46">
        <v>393</v>
      </c>
      <c r="G8" s="47">
        <f t="shared" si="1"/>
        <v>1.0178117048346056</v>
      </c>
      <c r="H8" s="2">
        <v>467</v>
      </c>
      <c r="I8" s="2">
        <v>28</v>
      </c>
      <c r="J8" s="46">
        <v>495</v>
      </c>
      <c r="K8" s="51">
        <v>5.6565656565656566</v>
      </c>
      <c r="L8" s="52">
        <v>44.256756756756758</v>
      </c>
      <c r="M8" s="52">
        <v>55.743243243243242</v>
      </c>
    </row>
    <row r="9" spans="1:13" ht="24.75" customHeight="1" x14ac:dyDescent="0.25">
      <c r="A9" s="49" t="s">
        <v>50</v>
      </c>
      <c r="B9" s="43">
        <v>1002</v>
      </c>
      <c r="C9" s="44">
        <f t="shared" si="0"/>
        <v>998</v>
      </c>
      <c r="D9" s="45">
        <v>449</v>
      </c>
      <c r="E9" s="2">
        <v>6</v>
      </c>
      <c r="F9" s="46">
        <v>455</v>
      </c>
      <c r="G9" s="47">
        <f t="shared" si="1"/>
        <v>1.3186813186813187</v>
      </c>
      <c r="H9" s="2">
        <v>454</v>
      </c>
      <c r="I9" s="2">
        <v>89</v>
      </c>
      <c r="J9" s="46">
        <v>543</v>
      </c>
      <c r="K9" s="51">
        <v>16.390423572744016</v>
      </c>
      <c r="L9" s="52">
        <v>45.591182364729463</v>
      </c>
      <c r="M9" s="52">
        <v>54.408817635270545</v>
      </c>
    </row>
    <row r="10" spans="1:13" ht="24.75" customHeight="1" x14ac:dyDescent="0.25">
      <c r="A10" s="49" t="s">
        <v>51</v>
      </c>
      <c r="B10" s="43">
        <v>971</v>
      </c>
      <c r="C10" s="44">
        <v>962</v>
      </c>
      <c r="D10" s="45">
        <v>413</v>
      </c>
      <c r="E10" s="2">
        <v>8</v>
      </c>
      <c r="F10" s="46">
        <f>SUM(D10:E10)</f>
        <v>421</v>
      </c>
      <c r="G10" s="47">
        <f t="shared" si="1"/>
        <v>1.9002375296912115</v>
      </c>
      <c r="H10" s="53">
        <v>486</v>
      </c>
      <c r="I10" s="53">
        <v>55</v>
      </c>
      <c r="J10" s="46">
        <v>541</v>
      </c>
      <c r="K10" s="51">
        <v>10.166358595194085</v>
      </c>
      <c r="L10" s="52">
        <v>43.762993762993766</v>
      </c>
      <c r="M10" s="52">
        <v>56.237006237006234</v>
      </c>
    </row>
    <row r="11" spans="1:13" ht="24.75" customHeight="1" x14ac:dyDescent="0.25">
      <c r="A11" s="54" t="s">
        <v>52</v>
      </c>
      <c r="B11" s="55">
        <f>SUM(B3:B10)</f>
        <v>7009</v>
      </c>
      <c r="C11" s="56">
        <f>SUM(C3:C10)</f>
        <v>6989</v>
      </c>
      <c r="D11" s="57">
        <f>SUM(D3:D10)</f>
        <v>3330</v>
      </c>
      <c r="E11" s="57">
        <f>SUM(E3:E10)</f>
        <v>1966</v>
      </c>
      <c r="F11" s="58">
        <f>SUM(F3:F10)</f>
        <v>5296</v>
      </c>
      <c r="G11" s="47">
        <f t="shared" si="1"/>
        <v>37.122356495468281</v>
      </c>
      <c r="H11" s="59">
        <f>SUM(H3:H10)</f>
        <v>1501</v>
      </c>
      <c r="I11" s="59">
        <v>192</v>
      </c>
      <c r="J11" s="58">
        <v>1693</v>
      </c>
      <c r="K11" s="60">
        <v>11.340815121086829</v>
      </c>
      <c r="L11" s="61">
        <v>75.776219773930464</v>
      </c>
      <c r="M11" s="61">
        <v>24.22378022606954</v>
      </c>
    </row>
    <row r="15" spans="1:13" ht="60" customHeight="1" x14ac:dyDescent="0.25"/>
    <row r="16" spans="1:13" ht="52.5" customHeight="1" x14ac:dyDescent="0.25"/>
    <row r="17" spans="1:15" ht="35.25" customHeight="1" thickBot="1" x14ac:dyDescent="0.3"/>
    <row r="18" spans="1:15" ht="27.75" customHeight="1" thickBot="1" x14ac:dyDescent="0.3">
      <c r="A18" s="27" t="s">
        <v>33</v>
      </c>
      <c r="B18" s="62" t="s">
        <v>34</v>
      </c>
      <c r="C18" s="63" t="s">
        <v>35</v>
      </c>
      <c r="D18" s="31" t="s">
        <v>14</v>
      </c>
      <c r="E18" s="31"/>
      <c r="F18" s="31"/>
      <c r="G18" s="31"/>
      <c r="H18" s="31"/>
      <c r="I18" s="33"/>
      <c r="J18" s="30" t="s">
        <v>15</v>
      </c>
      <c r="K18" s="31"/>
      <c r="L18" s="31"/>
      <c r="M18" s="31"/>
      <c r="N18" s="31"/>
      <c r="O18" s="33"/>
    </row>
    <row r="19" spans="1:15" ht="159" thickBot="1" x14ac:dyDescent="0.3">
      <c r="A19" s="35"/>
      <c r="B19" s="64"/>
      <c r="C19" s="65"/>
      <c r="D19" s="66" t="s">
        <v>53</v>
      </c>
      <c r="E19" s="40" t="s">
        <v>54</v>
      </c>
      <c r="F19" s="40" t="s">
        <v>55</v>
      </c>
      <c r="G19" s="40" t="s">
        <v>56</v>
      </c>
      <c r="H19" s="39" t="s">
        <v>16</v>
      </c>
      <c r="I19" s="41" t="s">
        <v>57</v>
      </c>
      <c r="J19" s="40" t="s">
        <v>58</v>
      </c>
      <c r="K19" s="40" t="s">
        <v>59</v>
      </c>
      <c r="L19" s="40" t="s">
        <v>60</v>
      </c>
      <c r="M19" s="40" t="s">
        <v>61</v>
      </c>
      <c r="N19" s="39" t="s">
        <v>17</v>
      </c>
      <c r="O19" s="67" t="s">
        <v>62</v>
      </c>
    </row>
    <row r="20" spans="1:15" x14ac:dyDescent="0.25">
      <c r="A20" s="42" t="s">
        <v>44</v>
      </c>
      <c r="B20" s="68">
        <v>388</v>
      </c>
      <c r="C20" s="69">
        <f t="shared" ref="C20:C25" si="2">H20+N20</f>
        <v>388</v>
      </c>
      <c r="D20" s="45">
        <v>168</v>
      </c>
      <c r="E20" s="2">
        <v>187</v>
      </c>
      <c r="F20" s="2">
        <v>32</v>
      </c>
      <c r="G20" s="2">
        <v>1</v>
      </c>
      <c r="H20" s="46">
        <v>388</v>
      </c>
      <c r="I20" s="52">
        <v>8.5051546391752577</v>
      </c>
      <c r="J20" s="48">
        <v>0</v>
      </c>
      <c r="K20" s="48">
        <v>0</v>
      </c>
      <c r="L20" s="48">
        <v>0</v>
      </c>
      <c r="M20" s="48">
        <v>0</v>
      </c>
      <c r="N20" s="46">
        <v>0</v>
      </c>
      <c r="O20" s="52"/>
    </row>
    <row r="21" spans="1:15" x14ac:dyDescent="0.25">
      <c r="A21" s="49" t="s">
        <v>45</v>
      </c>
      <c r="B21" s="43">
        <v>1000</v>
      </c>
      <c r="C21" s="44">
        <f t="shared" si="2"/>
        <v>999</v>
      </c>
      <c r="D21" s="45">
        <v>413</v>
      </c>
      <c r="E21" s="2">
        <v>520</v>
      </c>
      <c r="F21" s="2">
        <v>62</v>
      </c>
      <c r="G21" s="2">
        <v>4</v>
      </c>
      <c r="H21" s="46">
        <v>999</v>
      </c>
      <c r="I21" s="52">
        <v>6.606606606606606</v>
      </c>
      <c r="J21" s="50">
        <v>0</v>
      </c>
      <c r="K21" s="50">
        <v>0</v>
      </c>
      <c r="L21" s="48">
        <v>0</v>
      </c>
      <c r="M21" s="48">
        <v>0</v>
      </c>
      <c r="N21" s="46">
        <v>0</v>
      </c>
      <c r="O21" s="52"/>
    </row>
    <row r="22" spans="1:15" x14ac:dyDescent="0.25">
      <c r="A22" s="49" t="s">
        <v>46</v>
      </c>
      <c r="B22" s="43">
        <v>1151</v>
      </c>
      <c r="C22" s="44">
        <f t="shared" si="2"/>
        <v>1151</v>
      </c>
      <c r="D22" s="45">
        <v>505</v>
      </c>
      <c r="E22" s="2">
        <v>573</v>
      </c>
      <c r="F22" s="2">
        <v>71</v>
      </c>
      <c r="G22" s="2">
        <v>2</v>
      </c>
      <c r="H22" s="46">
        <v>1151</v>
      </c>
      <c r="I22" s="52">
        <v>6.34231103388358</v>
      </c>
      <c r="J22" s="50">
        <v>0</v>
      </c>
      <c r="K22" s="50">
        <v>0</v>
      </c>
      <c r="L22" s="48">
        <v>0</v>
      </c>
      <c r="M22" s="48">
        <v>0</v>
      </c>
      <c r="N22" s="46">
        <v>0</v>
      </c>
      <c r="O22" s="52"/>
    </row>
    <row r="23" spans="1:15" x14ac:dyDescent="0.25">
      <c r="A23" s="49" t="s">
        <v>47</v>
      </c>
      <c r="B23" s="43">
        <v>756</v>
      </c>
      <c r="C23" s="44">
        <f t="shared" si="2"/>
        <v>755</v>
      </c>
      <c r="D23" s="45">
        <v>327</v>
      </c>
      <c r="E23" s="2">
        <v>378</v>
      </c>
      <c r="F23" s="2">
        <v>47</v>
      </c>
      <c r="G23" s="2">
        <v>3</v>
      </c>
      <c r="H23" s="46">
        <v>755</v>
      </c>
      <c r="I23" s="52">
        <v>6.6225165562913908</v>
      </c>
      <c r="J23" s="50">
        <v>0</v>
      </c>
      <c r="K23" s="50">
        <v>0</v>
      </c>
      <c r="L23" s="48">
        <v>0</v>
      </c>
      <c r="M23" s="48">
        <v>0</v>
      </c>
      <c r="N23" s="46">
        <v>0</v>
      </c>
      <c r="O23" s="52"/>
    </row>
    <row r="24" spans="1:15" x14ac:dyDescent="0.25">
      <c r="A24" s="49" t="s">
        <v>48</v>
      </c>
      <c r="B24" s="43">
        <v>851</v>
      </c>
      <c r="C24" s="44">
        <f t="shared" si="2"/>
        <v>848</v>
      </c>
      <c r="D24" s="45">
        <v>298</v>
      </c>
      <c r="E24" s="2">
        <v>404</v>
      </c>
      <c r="F24" s="2">
        <v>25</v>
      </c>
      <c r="G24" s="2">
        <v>7</v>
      </c>
      <c r="H24" s="46">
        <v>734</v>
      </c>
      <c r="I24" s="52">
        <v>4.3596730245231603</v>
      </c>
      <c r="J24" s="2">
        <v>7</v>
      </c>
      <c r="K24" s="2">
        <v>93</v>
      </c>
      <c r="L24" s="2">
        <v>13</v>
      </c>
      <c r="M24" s="2">
        <v>1</v>
      </c>
      <c r="N24" s="46">
        <f>SUM(J24:M24)</f>
        <v>114</v>
      </c>
      <c r="O24" s="52">
        <v>12.280701754385964</v>
      </c>
    </row>
    <row r="25" spans="1:15" x14ac:dyDescent="0.25">
      <c r="A25" s="49" t="s">
        <v>49</v>
      </c>
      <c r="B25" s="43">
        <v>890</v>
      </c>
      <c r="C25" s="44">
        <f t="shared" si="2"/>
        <v>888</v>
      </c>
      <c r="D25" s="45">
        <v>4</v>
      </c>
      <c r="E25" s="2">
        <v>380</v>
      </c>
      <c r="F25" s="2">
        <v>0</v>
      </c>
      <c r="G25" s="2">
        <v>9</v>
      </c>
      <c r="H25" s="46">
        <v>393</v>
      </c>
      <c r="I25" s="52">
        <v>2.2900763358778624</v>
      </c>
      <c r="J25" s="2">
        <v>7</v>
      </c>
      <c r="K25" s="2">
        <v>454</v>
      </c>
      <c r="L25" s="2">
        <v>21</v>
      </c>
      <c r="M25" s="2">
        <v>13</v>
      </c>
      <c r="N25" s="46">
        <f>SUM(J25:M25)</f>
        <v>495</v>
      </c>
      <c r="O25" s="52">
        <v>6.8686868686868685</v>
      </c>
    </row>
    <row r="26" spans="1:15" x14ac:dyDescent="0.25">
      <c r="A26" s="49" t="s">
        <v>50</v>
      </c>
      <c r="B26" s="43">
        <v>1002</v>
      </c>
      <c r="C26" s="44">
        <v>998</v>
      </c>
      <c r="D26" s="45">
        <v>5</v>
      </c>
      <c r="E26" s="2">
        <v>444</v>
      </c>
      <c r="F26" s="2">
        <v>1</v>
      </c>
      <c r="G26" s="2">
        <v>5</v>
      </c>
      <c r="H26" s="46">
        <v>455</v>
      </c>
      <c r="I26" s="52">
        <v>1.3186813186813187</v>
      </c>
      <c r="J26" s="2">
        <v>12</v>
      </c>
      <c r="K26" s="2">
        <v>446</v>
      </c>
      <c r="L26" s="2">
        <v>77</v>
      </c>
      <c r="M26" s="2">
        <v>8</v>
      </c>
      <c r="N26" s="46">
        <f>SUM(J26:M26)</f>
        <v>543</v>
      </c>
      <c r="O26" s="52">
        <v>15.653775322283609</v>
      </c>
    </row>
    <row r="27" spans="1:15" x14ac:dyDescent="0.25">
      <c r="A27" s="49" t="s">
        <v>51</v>
      </c>
      <c r="B27" s="43">
        <v>971</v>
      </c>
      <c r="C27" s="44">
        <v>962</v>
      </c>
      <c r="D27" s="45">
        <v>8</v>
      </c>
      <c r="E27" s="2">
        <v>404</v>
      </c>
      <c r="F27" s="2">
        <v>0</v>
      </c>
      <c r="G27" s="2">
        <v>9</v>
      </c>
      <c r="H27" s="46">
        <f>SUM(D27:G27)</f>
        <v>421</v>
      </c>
      <c r="I27" s="52">
        <v>2.1377672209026128</v>
      </c>
      <c r="J27" s="53">
        <v>9</v>
      </c>
      <c r="K27" s="53">
        <v>484</v>
      </c>
      <c r="L27" s="53">
        <v>46</v>
      </c>
      <c r="M27" s="53">
        <v>2</v>
      </c>
      <c r="N27" s="70">
        <f>SUM(J27:M27)</f>
        <v>541</v>
      </c>
      <c r="O27" s="52">
        <v>8.8724584103512019</v>
      </c>
    </row>
    <row r="28" spans="1:15" x14ac:dyDescent="0.25">
      <c r="A28" s="54" t="s">
        <v>52</v>
      </c>
      <c r="B28" s="55">
        <f>SUM(B20:B27)</f>
        <v>7009</v>
      </c>
      <c r="C28" s="56">
        <f>SUM(C20:C27)</f>
        <v>6989</v>
      </c>
      <c r="D28" s="57">
        <f>SUM(D20:D27)</f>
        <v>1728</v>
      </c>
      <c r="E28" s="57">
        <f>SUM(E20:E27)</f>
        <v>3290</v>
      </c>
      <c r="F28" s="57"/>
      <c r="G28" s="57"/>
      <c r="H28" s="58">
        <f t="shared" ref="H28:N28" si="3">SUM(H20:H27)</f>
        <v>5296</v>
      </c>
      <c r="I28" s="52"/>
      <c r="J28" s="59">
        <f t="shared" si="3"/>
        <v>35</v>
      </c>
      <c r="K28" s="59">
        <f t="shared" si="3"/>
        <v>1477</v>
      </c>
      <c r="L28" s="59">
        <f t="shared" si="3"/>
        <v>157</v>
      </c>
      <c r="M28" s="59">
        <f t="shared" si="3"/>
        <v>24</v>
      </c>
      <c r="N28" s="58">
        <f t="shared" si="3"/>
        <v>1693</v>
      </c>
      <c r="O28" s="52"/>
    </row>
    <row r="34" spans="1:16" ht="52.5" customHeight="1" x14ac:dyDescent="0.25">
      <c r="A34" s="71" t="s">
        <v>63</v>
      </c>
    </row>
    <row r="35" spans="1:16" ht="57" customHeight="1" x14ac:dyDescent="0.25">
      <c r="A35" s="72" t="s">
        <v>64</v>
      </c>
      <c r="B35" s="73" t="s">
        <v>65</v>
      </c>
      <c r="C35" s="73" t="s">
        <v>66</v>
      </c>
      <c r="D35" s="73" t="s">
        <v>67</v>
      </c>
      <c r="E35" s="73" t="s">
        <v>68</v>
      </c>
    </row>
    <row r="36" spans="1:16" x14ac:dyDescent="0.25">
      <c r="A36" s="74" t="s">
        <v>69</v>
      </c>
      <c r="B36" s="75">
        <v>52304</v>
      </c>
      <c r="C36" s="75">
        <v>1868</v>
      </c>
      <c r="D36" s="75">
        <v>37240</v>
      </c>
      <c r="E36" s="75">
        <v>1330</v>
      </c>
    </row>
    <row r="37" spans="1:16" x14ac:dyDescent="0.25">
      <c r="A37" s="74" t="s">
        <v>70</v>
      </c>
      <c r="B37" s="75">
        <v>243096</v>
      </c>
      <c r="C37" s="75">
        <v>8682</v>
      </c>
      <c r="D37" s="75">
        <v>144536</v>
      </c>
      <c r="E37" s="75">
        <v>5162</v>
      </c>
    </row>
    <row r="38" spans="1:16" x14ac:dyDescent="0.25">
      <c r="A38" s="74" t="s">
        <v>52</v>
      </c>
      <c r="B38" s="76">
        <v>295400</v>
      </c>
      <c r="C38" s="76">
        <v>10550</v>
      </c>
      <c r="D38" s="76">
        <v>181776</v>
      </c>
      <c r="E38" s="76">
        <v>6492</v>
      </c>
    </row>
    <row r="40" spans="1:16" ht="76.5" customHeight="1" x14ac:dyDescent="0.25">
      <c r="G40" s="77" t="s">
        <v>71</v>
      </c>
    </row>
    <row r="41" spans="1:16" ht="76.5" customHeight="1" x14ac:dyDescent="0.25">
      <c r="A41" s="78" t="s">
        <v>72</v>
      </c>
      <c r="B41" s="57">
        <v>3033</v>
      </c>
      <c r="P41" s="79" t="s">
        <v>73</v>
      </c>
    </row>
    <row r="42" spans="1:16" ht="30" customHeight="1" x14ac:dyDescent="0.25">
      <c r="A42" s="78" t="s">
        <v>74</v>
      </c>
      <c r="B42" s="57">
        <v>2690</v>
      </c>
    </row>
    <row r="43" spans="1:16" ht="30" customHeight="1" x14ac:dyDescent="0.25">
      <c r="A43" s="78" t="s">
        <v>75</v>
      </c>
      <c r="B43" s="57">
        <v>200877</v>
      </c>
    </row>
    <row r="46" spans="1:16" ht="80.25" x14ac:dyDescent="0.25">
      <c r="A46" s="80" t="s">
        <v>76</v>
      </c>
      <c r="B46" s="81" t="s">
        <v>77</v>
      </c>
    </row>
    <row r="47" spans="1:16" x14ac:dyDescent="0.25">
      <c r="A47" s="82" t="s">
        <v>78</v>
      </c>
      <c r="B47" s="2">
        <v>24</v>
      </c>
    </row>
    <row r="48" spans="1:16" x14ac:dyDescent="0.25">
      <c r="A48" s="82" t="s">
        <v>79</v>
      </c>
      <c r="B48" s="2">
        <v>57</v>
      </c>
    </row>
    <row r="49" spans="1:2" x14ac:dyDescent="0.25">
      <c r="A49" s="82" t="s">
        <v>80</v>
      </c>
      <c r="B49" s="2">
        <v>44</v>
      </c>
    </row>
    <row r="50" spans="1:2" x14ac:dyDescent="0.25">
      <c r="A50" s="82" t="s">
        <v>81</v>
      </c>
      <c r="B50" s="2">
        <v>25</v>
      </c>
    </row>
    <row r="51" spans="1:2" x14ac:dyDescent="0.25">
      <c r="A51" s="82" t="s">
        <v>82</v>
      </c>
      <c r="B51" s="2">
        <v>56</v>
      </c>
    </row>
    <row r="52" spans="1:2" x14ac:dyDescent="0.25">
      <c r="A52" s="82" t="s">
        <v>83</v>
      </c>
      <c r="B52" s="2">
        <v>56</v>
      </c>
    </row>
    <row r="53" spans="1:2" x14ac:dyDescent="0.25">
      <c r="A53" s="82" t="s">
        <v>84</v>
      </c>
      <c r="B53" s="2">
        <v>76</v>
      </c>
    </row>
    <row r="54" spans="1:2" x14ac:dyDescent="0.25">
      <c r="A54" s="82" t="s">
        <v>85</v>
      </c>
      <c r="B54" s="2">
        <v>315</v>
      </c>
    </row>
    <row r="55" spans="1:2" x14ac:dyDescent="0.25">
      <c r="A55" s="82" t="s">
        <v>86</v>
      </c>
      <c r="B55" s="2">
        <f>SUM(B47:B54)</f>
        <v>653</v>
      </c>
    </row>
    <row r="57" spans="1:2" x14ac:dyDescent="0.25">
      <c r="A57" s="83" t="s">
        <v>87</v>
      </c>
      <c r="B57" s="83" t="s">
        <v>88</v>
      </c>
    </row>
    <row r="58" spans="1:2" x14ac:dyDescent="0.25">
      <c r="A58" s="84">
        <v>43313</v>
      </c>
      <c r="B58" s="85">
        <v>388</v>
      </c>
    </row>
    <row r="59" spans="1:2" x14ac:dyDescent="0.25">
      <c r="A59" s="86">
        <v>43313</v>
      </c>
      <c r="B59" s="45">
        <v>65</v>
      </c>
    </row>
    <row r="60" spans="1:2" x14ac:dyDescent="0.25">
      <c r="A60" s="86">
        <v>43344</v>
      </c>
      <c r="B60" s="45">
        <v>268</v>
      </c>
    </row>
    <row r="61" spans="1:2" x14ac:dyDescent="0.25">
      <c r="A61" s="86">
        <v>43374</v>
      </c>
      <c r="B61" s="45">
        <v>17</v>
      </c>
    </row>
    <row r="62" spans="1:2" x14ac:dyDescent="0.25">
      <c r="A62" s="86">
        <v>43405</v>
      </c>
      <c r="B62" s="45">
        <v>4</v>
      </c>
    </row>
    <row r="63" spans="1:2" x14ac:dyDescent="0.25">
      <c r="A63" s="86">
        <v>43435</v>
      </c>
      <c r="B63" s="45">
        <v>5</v>
      </c>
    </row>
    <row r="64" spans="1:2" x14ac:dyDescent="0.25">
      <c r="A64" s="86">
        <v>43466</v>
      </c>
      <c r="B64" s="45">
        <v>1</v>
      </c>
    </row>
    <row r="65" spans="1:2" x14ac:dyDescent="0.25">
      <c r="A65" s="86">
        <v>43497</v>
      </c>
      <c r="B65" s="45">
        <v>3</v>
      </c>
    </row>
    <row r="66" spans="1:2" x14ac:dyDescent="0.25">
      <c r="A66" s="86">
        <v>43525</v>
      </c>
      <c r="B66" s="45">
        <v>1</v>
      </c>
    </row>
    <row r="67" spans="1:2" x14ac:dyDescent="0.25">
      <c r="A67" s="87" t="s">
        <v>89</v>
      </c>
      <c r="B67" s="88">
        <v>24</v>
      </c>
    </row>
    <row r="68" spans="1:2" x14ac:dyDescent="0.25">
      <c r="A68" s="84">
        <v>43344</v>
      </c>
      <c r="B68" s="85">
        <v>999</v>
      </c>
    </row>
    <row r="69" spans="1:2" x14ac:dyDescent="0.25">
      <c r="A69" s="86">
        <v>43344</v>
      </c>
      <c r="B69" s="45">
        <v>716</v>
      </c>
    </row>
    <row r="70" spans="1:2" x14ac:dyDescent="0.25">
      <c r="A70" s="86">
        <v>43374</v>
      </c>
      <c r="B70" s="45">
        <v>201</v>
      </c>
    </row>
    <row r="71" spans="1:2" x14ac:dyDescent="0.25">
      <c r="A71" s="86">
        <v>43405</v>
      </c>
      <c r="B71" s="45">
        <v>11</v>
      </c>
    </row>
    <row r="72" spans="1:2" x14ac:dyDescent="0.25">
      <c r="A72" s="86">
        <v>43435</v>
      </c>
      <c r="B72" s="45">
        <v>5</v>
      </c>
    </row>
    <row r="73" spans="1:2" x14ac:dyDescent="0.25">
      <c r="A73" s="86">
        <v>43466</v>
      </c>
      <c r="B73" s="45">
        <v>3</v>
      </c>
    </row>
    <row r="74" spans="1:2" x14ac:dyDescent="0.25">
      <c r="A74" s="86">
        <v>43497</v>
      </c>
      <c r="B74" s="45">
        <v>3</v>
      </c>
    </row>
    <row r="75" spans="1:2" x14ac:dyDescent="0.25">
      <c r="A75" s="86">
        <v>43525</v>
      </c>
      <c r="B75" s="45">
        <v>3</v>
      </c>
    </row>
    <row r="76" spans="1:2" x14ac:dyDescent="0.25">
      <c r="A76" s="87" t="s">
        <v>89</v>
      </c>
      <c r="B76" s="88">
        <v>57</v>
      </c>
    </row>
    <row r="77" spans="1:2" x14ac:dyDescent="0.25">
      <c r="A77" s="84">
        <v>43374</v>
      </c>
      <c r="B77" s="85">
        <v>1150</v>
      </c>
    </row>
    <row r="78" spans="1:2" x14ac:dyDescent="0.25">
      <c r="A78" s="86">
        <v>43374</v>
      </c>
      <c r="B78" s="45">
        <v>844</v>
      </c>
    </row>
    <row r="79" spans="1:2" x14ac:dyDescent="0.25">
      <c r="A79" s="86">
        <v>43405</v>
      </c>
      <c r="B79" s="45">
        <v>235</v>
      </c>
    </row>
    <row r="80" spans="1:2" x14ac:dyDescent="0.25">
      <c r="A80" s="86">
        <v>43435</v>
      </c>
      <c r="B80" s="45">
        <v>14</v>
      </c>
    </row>
    <row r="81" spans="1:2" x14ac:dyDescent="0.25">
      <c r="A81" s="86">
        <v>43466</v>
      </c>
      <c r="B81" s="45">
        <v>6</v>
      </c>
    </row>
    <row r="82" spans="1:2" x14ac:dyDescent="0.25">
      <c r="A82" s="86">
        <v>43497</v>
      </c>
      <c r="B82" s="45">
        <v>2</v>
      </c>
    </row>
    <row r="83" spans="1:2" x14ac:dyDescent="0.25">
      <c r="A83" s="86">
        <v>43525</v>
      </c>
      <c r="B83" s="45">
        <v>5</v>
      </c>
    </row>
    <row r="84" spans="1:2" x14ac:dyDescent="0.25">
      <c r="A84" s="87" t="s">
        <v>89</v>
      </c>
      <c r="B84" s="88">
        <v>44</v>
      </c>
    </row>
    <row r="85" spans="1:2" x14ac:dyDescent="0.25">
      <c r="A85" s="84">
        <v>43405</v>
      </c>
      <c r="B85" s="85">
        <v>755</v>
      </c>
    </row>
    <row r="86" spans="1:2" x14ac:dyDescent="0.25">
      <c r="A86" s="86">
        <v>43405</v>
      </c>
      <c r="B86" s="45">
        <v>539</v>
      </c>
    </row>
    <row r="87" spans="1:2" x14ac:dyDescent="0.25">
      <c r="A87" s="86">
        <v>43435</v>
      </c>
      <c r="B87" s="45">
        <v>157</v>
      </c>
    </row>
    <row r="88" spans="1:2" x14ac:dyDescent="0.25">
      <c r="A88" s="86">
        <v>43466</v>
      </c>
      <c r="B88" s="45">
        <v>20</v>
      </c>
    </row>
    <row r="89" spans="1:2" x14ac:dyDescent="0.25">
      <c r="A89" s="86">
        <v>43497</v>
      </c>
      <c r="B89" s="45">
        <v>10</v>
      </c>
    </row>
    <row r="90" spans="1:2" x14ac:dyDescent="0.25">
      <c r="A90" s="86">
        <v>43525</v>
      </c>
      <c r="B90" s="45">
        <v>4</v>
      </c>
    </row>
    <row r="91" spans="1:2" x14ac:dyDescent="0.25">
      <c r="A91" s="87" t="s">
        <v>89</v>
      </c>
      <c r="B91" s="88">
        <v>25</v>
      </c>
    </row>
    <row r="92" spans="1:2" x14ac:dyDescent="0.25">
      <c r="A92" s="84">
        <v>43435</v>
      </c>
      <c r="B92" s="85">
        <v>848</v>
      </c>
    </row>
    <row r="93" spans="1:2" x14ac:dyDescent="0.25">
      <c r="A93" s="86">
        <v>43435</v>
      </c>
      <c r="B93" s="45">
        <v>535</v>
      </c>
    </row>
    <row r="94" spans="1:2" x14ac:dyDescent="0.25">
      <c r="A94" s="86">
        <v>43466</v>
      </c>
      <c r="B94" s="45">
        <v>218</v>
      </c>
    </row>
    <row r="95" spans="1:2" x14ac:dyDescent="0.25">
      <c r="A95" s="86">
        <v>43497</v>
      </c>
      <c r="B95" s="45">
        <v>32</v>
      </c>
    </row>
    <row r="96" spans="1:2" x14ac:dyDescent="0.25">
      <c r="A96" s="86">
        <v>43525</v>
      </c>
      <c r="B96" s="45">
        <v>7</v>
      </c>
    </row>
    <row r="97" spans="1:2" x14ac:dyDescent="0.25">
      <c r="A97" s="87" t="s">
        <v>89</v>
      </c>
      <c r="B97" s="88">
        <v>56</v>
      </c>
    </row>
    <row r="98" spans="1:2" x14ac:dyDescent="0.25">
      <c r="A98" s="84">
        <v>43466</v>
      </c>
      <c r="B98" s="85">
        <v>889</v>
      </c>
    </row>
    <row r="99" spans="1:2" x14ac:dyDescent="0.25">
      <c r="A99" s="86">
        <v>43466</v>
      </c>
      <c r="B99" s="45">
        <v>580</v>
      </c>
    </row>
    <row r="100" spans="1:2" x14ac:dyDescent="0.25">
      <c r="A100" s="86">
        <v>43497</v>
      </c>
      <c r="B100" s="45">
        <v>239</v>
      </c>
    </row>
    <row r="101" spans="1:2" x14ac:dyDescent="0.25">
      <c r="A101" s="86">
        <v>43525</v>
      </c>
      <c r="B101" s="45">
        <v>14</v>
      </c>
    </row>
    <row r="102" spans="1:2" x14ac:dyDescent="0.25">
      <c r="A102" s="87" t="s">
        <v>89</v>
      </c>
      <c r="B102" s="88">
        <v>56</v>
      </c>
    </row>
    <row r="103" spans="1:2" x14ac:dyDescent="0.25">
      <c r="A103" s="84">
        <v>43497</v>
      </c>
      <c r="B103" s="85">
        <v>997</v>
      </c>
    </row>
    <row r="104" spans="1:2" x14ac:dyDescent="0.25">
      <c r="A104" s="86">
        <v>43497</v>
      </c>
      <c r="B104" s="45">
        <v>670</v>
      </c>
    </row>
    <row r="105" spans="1:2" x14ac:dyDescent="0.25">
      <c r="A105" s="86">
        <v>43525</v>
      </c>
      <c r="B105" s="45">
        <v>251</v>
      </c>
    </row>
    <row r="106" spans="1:2" x14ac:dyDescent="0.25">
      <c r="A106" s="87" t="s">
        <v>89</v>
      </c>
      <c r="B106" s="88">
        <v>76</v>
      </c>
    </row>
    <row r="107" spans="1:2" x14ac:dyDescent="0.25">
      <c r="A107" s="84">
        <v>43525</v>
      </c>
      <c r="B107" s="85">
        <v>962</v>
      </c>
    </row>
    <row r="108" spans="1:2" x14ac:dyDescent="0.25">
      <c r="A108" s="86">
        <v>43525</v>
      </c>
      <c r="B108" s="45">
        <v>647</v>
      </c>
    </row>
    <row r="109" spans="1:2" x14ac:dyDescent="0.25">
      <c r="A109" s="87" t="s">
        <v>89</v>
      </c>
      <c r="B109" s="88">
        <v>315</v>
      </c>
    </row>
    <row r="110" spans="1:2" x14ac:dyDescent="0.25">
      <c r="A110" s="89"/>
      <c r="B110" s="85"/>
    </row>
    <row r="111" spans="1:2" x14ac:dyDescent="0.25">
      <c r="A111" s="87"/>
      <c r="B111" s="45"/>
    </row>
    <row r="112" spans="1:2" x14ac:dyDescent="0.25">
      <c r="A112" s="90" t="s">
        <v>52</v>
      </c>
      <c r="B112" s="91">
        <v>6988</v>
      </c>
    </row>
  </sheetData>
  <mergeCells count="10">
    <mergeCell ref="A1:A2"/>
    <mergeCell ref="B1:B2"/>
    <mergeCell ref="C1:C2"/>
    <mergeCell ref="D1:F1"/>
    <mergeCell ref="H1:K1"/>
    <mergeCell ref="A18:A19"/>
    <mergeCell ref="B18:B19"/>
    <mergeCell ref="C18:C19"/>
    <mergeCell ref="D18:I18"/>
    <mergeCell ref="J18:O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ოპტიმისტური (არასასურველი)</vt:lpstr>
      <vt:lpstr>2. ოპტიმისტური (სასურველი)</vt:lpstr>
      <vt:lpstr>3. პესიმისტური (მცირედ)</vt:lpstr>
      <vt:lpstr>4. პესიმისტური (პესიმისტურიx2)</vt:lpstr>
      <vt:lpstr>სააგენტოს ინფო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2019-03-27T16:05:56Z</dcterms:modified>
</cp:coreProperties>
</file>